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M:\ОТДЕЛЫ\ЦКПСРЗ\01. ЗАКУПКИ\1 ФАЙЛЫ для размещения на САЙТЕ\"/>
    </mc:Choice>
  </mc:AlternateContent>
  <xr:revisionPtr revIDLastSave="0" documentId="13_ncr:1_{10580BA7-392F-4EC7-B1BB-8D7D2EC784CD}" xr6:coauthVersionLast="47" xr6:coauthVersionMax="47" xr10:uidLastSave="{00000000-0000-0000-0000-000000000000}"/>
  <bookViews>
    <workbookView xWindow="38280" yWindow="-120" windowWidth="29040" windowHeight="16440" xr2:uid="{00000000-000D-0000-FFFF-FFFF00000000}"/>
  </bookViews>
  <sheets>
    <sheet name="Расчетная цена договора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B35" i="9"/>
  <c r="C17" i="9" l="1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6" i="9" l="1"/>
  <c r="C7" i="9" l="1"/>
  <c r="C8" i="9" s="1"/>
  <c r="C9" i="9" s="1"/>
  <c r="C10" i="9" l="1"/>
  <c r="C15" i="9" l="1"/>
  <c r="C16" i="9" l="1"/>
  <c r="C32" i="9" l="1"/>
  <c r="C33" i="9" l="1"/>
  <c r="C34" i="9" s="1"/>
  <c r="B36" i="9" s="1"/>
  <c r="B33" i="9"/>
  <c r="B34" i="9" s="1"/>
</calcChain>
</file>

<file path=xl/sharedStrings.xml><?xml version="1.0" encoding="utf-8"?>
<sst xmlns="http://schemas.openxmlformats.org/spreadsheetml/2006/main" count="42" uniqueCount="40">
  <si>
    <t>Модель, марка</t>
  </si>
  <si>
    <t>Срок поставки, дней</t>
  </si>
  <si>
    <t>руб. (для оценки)</t>
  </si>
  <si>
    <t>1 юань =</t>
  </si>
  <si>
    <t>Стоимость обслуживания на 4 000 мтч, рублей/юаней без НДС</t>
  </si>
  <si>
    <t>Расчетная (условная) цена договора</t>
  </si>
  <si>
    <t>юани</t>
  </si>
  <si>
    <t>рубли</t>
  </si>
  <si>
    <t>Валюта поставки</t>
  </si>
  <si>
    <t>Цена Товара (без учета доставки), без НДС</t>
  </si>
  <si>
    <t>Стоимость доставки Товара, без НДС</t>
  </si>
  <si>
    <t>Цена единицы Товара с учетом доставки, без НДС</t>
  </si>
  <si>
    <t>Валюта проведения обслуживания</t>
  </si>
  <si>
    <t>Стоимость нормо-часа выполнения работ,  без НДС</t>
  </si>
  <si>
    <t>Поставка Товара, рублей/юаней без НДС</t>
  </si>
  <si>
    <t>Расчетная (услованя) цена договора, руб. без НДС</t>
  </si>
  <si>
    <t>50 мтч</t>
  </si>
  <si>
    <t>100 мтч</t>
  </si>
  <si>
    <t>250 мтч</t>
  </si>
  <si>
    <t>500 мтч</t>
  </si>
  <si>
    <t>750 мтч</t>
  </si>
  <si>
    <t>1000 мтч</t>
  </si>
  <si>
    <t>1250 мтч</t>
  </si>
  <si>
    <t>1500 мтч</t>
  </si>
  <si>
    <t>1750 мтч</t>
  </si>
  <si>
    <t>2000 мтч</t>
  </si>
  <si>
    <t>2250 мтч</t>
  </si>
  <si>
    <t>2500 мтч</t>
  </si>
  <si>
    <t>2750 мтч</t>
  </si>
  <si>
    <t>3000 мтч</t>
  </si>
  <si>
    <t>3250 мтч</t>
  </si>
  <si>
    <t>3500 мтч</t>
  </si>
  <si>
    <t>3750 мтч</t>
  </si>
  <si>
    <t>4000 мтч</t>
  </si>
  <si>
    <t>Стоимость Товара (за 2 единицы) с учетом доставки, без НДС</t>
  </si>
  <si>
    <t>Размер аванса за Товар (за 2 единицы), без НДС</t>
  </si>
  <si>
    <t>ИТОГО,  Стоимость обслуживания на 4 000 мтч (за 1 единицу), без НДС</t>
  </si>
  <si>
    <t>Предельная стоимость работ по текущему ремонту (ТР) (за 2 единицы), руб. без НДС</t>
  </si>
  <si>
    <t>ИТОГО,  Стоимость обслуживания на 4 000 мтч (за 2 единицы), без НДС</t>
  </si>
  <si>
    <t>Наработка ричстакера и стоимость ТО (за 1 единицу)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</si>
</sst>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[$€-2]\ #,##0.00"/>
    <numFmt numFmtId="165" formatCode="#,##0.00\ &quot;₽&quot;"/>
    <numFmt numFmtId="166" formatCode="_ [$¥-804]* #,##0.00_ ;_ [$¥-804]* \-#,##0.00_ ;_ [$¥-804]* &quot;-&quot;??_ ;_ @_ "/>
    <numFmt numFmtId="167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00FF00"/>
      </patternFill>
    </fill>
    <fill>
      <patternFill patternType="solid">
        <fgColor theme="0" tint="-4.9989318521683403E-2"/>
        <bgColor rgb="FF00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6" fontId="1" fillId="3" borderId="5" xfId="3" applyNumberFormat="1" applyFont="1" applyFill="1" applyBorder="1" applyAlignment="1" applyProtection="1">
      <alignment horizontal="right"/>
      <protection locked="0"/>
    </xf>
    <xf numFmtId="166" fontId="1" fillId="3" borderId="22" xfId="3" applyNumberFormat="1" applyFont="1" applyFill="1" applyBorder="1" applyAlignment="1" applyProtection="1">
      <alignment horizontal="right"/>
      <protection locked="0"/>
    </xf>
    <xf numFmtId="165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167" fontId="1" fillId="7" borderId="3" xfId="2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44" fontId="1" fillId="0" borderId="0" xfId="0" applyNumberFormat="1" applyFont="1" applyProtection="1"/>
    <xf numFmtId="164" fontId="1" fillId="0" borderId="0" xfId="0" applyNumberFormat="1" applyFont="1" applyAlignment="1" applyProtection="1">
      <alignment horizontal="left" vertical="center"/>
    </xf>
    <xf numFmtId="165" fontId="1" fillId="0" borderId="12" xfId="0" applyNumberFormat="1" applyFont="1" applyBorder="1" applyAlignment="1" applyProtection="1">
      <alignment vertical="center"/>
    </xf>
    <xf numFmtId="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166" fontId="1" fillId="0" borderId="19" xfId="0" applyNumberFormat="1" applyFont="1" applyBorder="1" applyAlignment="1" applyProtection="1">
      <alignment vertical="center"/>
    </xf>
    <xf numFmtId="165" fontId="1" fillId="8" borderId="2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Protection="1"/>
    <xf numFmtId="0" fontId="1" fillId="0" borderId="12" xfId="0" applyFont="1" applyBorder="1" applyProtection="1"/>
    <xf numFmtId="0" fontId="1" fillId="0" borderId="20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2" fillId="9" borderId="9" xfId="0" applyFont="1" applyFill="1" applyBorder="1" applyAlignment="1" applyProtection="1">
      <alignment horizontal="left"/>
    </xf>
    <xf numFmtId="0" fontId="2" fillId="9" borderId="10" xfId="0" applyFont="1" applyFill="1" applyBorder="1" applyAlignment="1" applyProtection="1">
      <alignment horizontal="left"/>
    </xf>
    <xf numFmtId="0" fontId="2" fillId="9" borderId="11" xfId="0" applyFont="1" applyFill="1" applyBorder="1" applyAlignment="1" applyProtection="1">
      <alignment horizontal="left"/>
    </xf>
    <xf numFmtId="0" fontId="3" fillId="10" borderId="9" xfId="0" applyFont="1" applyFill="1" applyBorder="1" applyAlignment="1" applyProtection="1">
      <alignment horizontal="left"/>
    </xf>
    <xf numFmtId="0" fontId="3" fillId="10" borderId="10" xfId="0" applyFont="1" applyFill="1" applyBorder="1" applyAlignment="1" applyProtection="1">
      <alignment horizontal="left"/>
    </xf>
    <xf numFmtId="0" fontId="3" fillId="10" borderId="11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 vertical="center"/>
    </xf>
    <xf numFmtId="0" fontId="6" fillId="9" borderId="1" xfId="0" applyFont="1" applyFill="1" applyBorder="1" applyAlignment="1" applyProtection="1">
      <alignment horizontal="left" vertical="center" wrapText="1"/>
    </xf>
    <xf numFmtId="166" fontId="3" fillId="0" borderId="9" xfId="3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Border="1" applyAlignment="1" applyProtection="1">
      <alignment horizontal="center" vertical="center"/>
    </xf>
    <xf numFmtId="166" fontId="3" fillId="0" borderId="1" xfId="3" applyNumberFormat="1" applyFont="1" applyFill="1" applyBorder="1" applyAlignment="1" applyProtection="1">
      <alignment horizontal="left" vertical="center"/>
    </xf>
    <xf numFmtId="165" fontId="1" fillId="0" borderId="11" xfId="0" applyNumberFormat="1" applyFont="1" applyBorder="1" applyAlignment="1" applyProtection="1">
      <alignment horizontal="center" vertical="center"/>
    </xf>
    <xf numFmtId="165" fontId="1" fillId="5" borderId="9" xfId="0" applyNumberFormat="1" applyFont="1" applyFill="1" applyBorder="1" applyAlignment="1" applyProtection="1">
      <alignment horizontal="center" vertical="center"/>
    </xf>
    <xf numFmtId="165" fontId="1" fillId="5" borderId="11" xfId="0" applyNumberFormat="1" applyFont="1" applyFill="1" applyBorder="1" applyAlignment="1" applyProtection="1">
      <alignment horizontal="center" vertical="center"/>
    </xf>
    <xf numFmtId="165" fontId="1" fillId="6" borderId="9" xfId="0" applyNumberFormat="1" applyFont="1" applyFill="1" applyBorder="1" applyAlignment="1" applyProtection="1">
      <alignment horizontal="center" vertical="center"/>
    </xf>
    <xf numFmtId="165" fontId="1" fillId="6" borderId="11" xfId="0" applyNumberFormat="1" applyFont="1" applyFill="1" applyBorder="1" applyAlignment="1" applyProtection="1">
      <alignment horizontal="center" vertical="center"/>
    </xf>
  </cellXfs>
  <cellStyles count="4">
    <cellStyle name="Денежный" xfId="3" builtinId="4"/>
    <cellStyle name="Обычный" xfId="0" builtinId="0"/>
    <cellStyle name="Обычный 2" xfId="1" xr:uid="{EEFB4815-7B5B-4DD3-B514-9433415A92C4}"/>
    <cellStyle name="Финансовый" xfId="2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9D01-DCD0-409C-8763-31B2F8C4B74A}">
  <dimension ref="A1:AF172"/>
  <sheetViews>
    <sheetView showGridLines="0" tabSelected="1" zoomScale="85" zoomScaleNormal="85" workbookViewId="0">
      <selection activeCell="G1" sqref="G1"/>
    </sheetView>
  </sheetViews>
  <sheetFormatPr defaultRowHeight="15" x14ac:dyDescent="0.25"/>
  <cols>
    <col min="1" max="1" width="85.85546875" style="5" customWidth="1"/>
    <col min="2" max="2" width="23.28515625" style="5" customWidth="1"/>
    <col min="3" max="3" width="27.85546875" style="5" customWidth="1"/>
    <col min="4" max="4" width="23.140625" style="13" customWidth="1"/>
    <col min="5" max="5" width="9.140625" style="13"/>
    <col min="6" max="6" width="15.7109375" style="13" customWidth="1"/>
    <col min="7" max="8" width="9.140625" style="13"/>
    <col min="9" max="28" width="0" style="13" hidden="1" customWidth="1"/>
    <col min="29" max="29" width="9.140625" style="13"/>
    <col min="30" max="30" width="26" style="13" hidden="1" customWidth="1"/>
    <col min="31" max="31" width="38.7109375" style="13" hidden="1" customWidth="1"/>
    <col min="32" max="32" width="9.140625" style="13"/>
    <col min="33" max="16384" width="9.140625" style="5"/>
  </cols>
  <sheetData>
    <row r="1" spans="1:31" ht="45.75" customHeight="1" thickBot="1" x14ac:dyDescent="0.3">
      <c r="A1" s="25" t="s">
        <v>5</v>
      </c>
      <c r="B1" s="26"/>
      <c r="C1" s="27"/>
      <c r="E1" s="13" t="s">
        <v>3</v>
      </c>
      <c r="F1" s="14">
        <v>12.249000000000001</v>
      </c>
      <c r="G1" s="13" t="s">
        <v>2</v>
      </c>
    </row>
    <row r="2" spans="1:31" ht="15.75" customHeight="1" thickBot="1" x14ac:dyDescent="0.3">
      <c r="A2" s="42" t="s">
        <v>14</v>
      </c>
      <c r="B2" s="43"/>
      <c r="C2" s="44"/>
    </row>
    <row r="3" spans="1:31" ht="17.25" customHeight="1" x14ac:dyDescent="0.25">
      <c r="A3" s="30" t="s">
        <v>0</v>
      </c>
      <c r="B3" s="9"/>
      <c r="C3" s="10"/>
      <c r="D3" s="15"/>
    </row>
    <row r="4" spans="1:31" ht="15.75" thickBot="1" x14ac:dyDescent="0.3">
      <c r="A4" s="31" t="s">
        <v>1</v>
      </c>
      <c r="B4" s="11"/>
      <c r="C4" s="12"/>
      <c r="D4" s="16"/>
    </row>
    <row r="5" spans="1:31" ht="15.75" thickBot="1" x14ac:dyDescent="0.3">
      <c r="A5" s="30" t="s">
        <v>8</v>
      </c>
      <c r="B5" s="28" t="s">
        <v>6</v>
      </c>
      <c r="C5" s="29" t="s">
        <v>7</v>
      </c>
      <c r="D5" s="16"/>
    </row>
    <row r="6" spans="1:31" x14ac:dyDescent="0.25">
      <c r="A6" s="32" t="s">
        <v>9</v>
      </c>
      <c r="B6" s="6">
        <v>0</v>
      </c>
      <c r="C6" s="1">
        <f t="shared" ref="C6:C7" si="0">B6*$F$1</f>
        <v>0</v>
      </c>
      <c r="D6" s="15"/>
      <c r="AD6" s="17">
        <v>7273399.6326230709</v>
      </c>
      <c r="AE6" s="17">
        <v>89091872.099999994</v>
      </c>
    </row>
    <row r="7" spans="1:31" x14ac:dyDescent="0.25">
      <c r="A7" s="32" t="s">
        <v>10</v>
      </c>
      <c r="B7" s="6">
        <v>0</v>
      </c>
      <c r="C7" s="2">
        <f t="shared" si="0"/>
        <v>0</v>
      </c>
      <c r="D7" s="18"/>
    </row>
    <row r="8" spans="1:31" x14ac:dyDescent="0.25">
      <c r="A8" s="33" t="s">
        <v>11</v>
      </c>
      <c r="B8" s="22">
        <v>0</v>
      </c>
      <c r="C8" s="23">
        <f>C6+C7</f>
        <v>0</v>
      </c>
      <c r="D8" s="15"/>
    </row>
    <row r="9" spans="1:31" x14ac:dyDescent="0.25">
      <c r="A9" s="34" t="s">
        <v>34</v>
      </c>
      <c r="B9" s="24">
        <v>0</v>
      </c>
      <c r="C9" s="23">
        <f>C8*2</f>
        <v>0</v>
      </c>
      <c r="D9" s="15"/>
    </row>
    <row r="10" spans="1:31" ht="15.75" thickBot="1" x14ac:dyDescent="0.3">
      <c r="A10" s="33" t="s">
        <v>35</v>
      </c>
      <c r="B10" s="7">
        <v>0</v>
      </c>
      <c r="C10" s="8">
        <f t="shared" ref="C10" si="1">B10*$F$1</f>
        <v>0</v>
      </c>
      <c r="D10" s="15"/>
    </row>
    <row r="11" spans="1:31" ht="16.5" thickBot="1" x14ac:dyDescent="0.3">
      <c r="A11" s="39" t="s">
        <v>4</v>
      </c>
      <c r="B11" s="40"/>
      <c r="C11" s="41"/>
    </row>
    <row r="12" spans="1:31" ht="16.5" thickBot="1" x14ac:dyDescent="0.3">
      <c r="A12" s="35" t="s">
        <v>13</v>
      </c>
      <c r="B12" s="6">
        <v>0</v>
      </c>
      <c r="C12" s="3">
        <f>B12*$F$1</f>
        <v>0</v>
      </c>
      <c r="AD12" s="17">
        <v>242.503877867581</v>
      </c>
      <c r="AE12" s="17">
        <v>2970.43</v>
      </c>
    </row>
    <row r="13" spans="1:31" ht="16.5" thickBot="1" x14ac:dyDescent="0.3">
      <c r="A13" s="36" t="s">
        <v>39</v>
      </c>
      <c r="B13" s="37"/>
      <c r="C13" s="38"/>
    </row>
    <row r="14" spans="1:31" ht="16.5" thickBot="1" x14ac:dyDescent="0.3">
      <c r="A14" s="45" t="s">
        <v>12</v>
      </c>
      <c r="B14" s="28" t="s">
        <v>6</v>
      </c>
      <c r="C14" s="29" t="s">
        <v>7</v>
      </c>
    </row>
    <row r="15" spans="1:31" x14ac:dyDescent="0.25">
      <c r="A15" s="46" t="s">
        <v>16</v>
      </c>
      <c r="B15" s="6">
        <v>0</v>
      </c>
      <c r="C15" s="1">
        <f>B15*$F$1</f>
        <v>0</v>
      </c>
      <c r="D15" s="19"/>
    </row>
    <row r="16" spans="1:31" x14ac:dyDescent="0.25">
      <c r="A16" s="47" t="s">
        <v>17</v>
      </c>
      <c r="B16" s="6">
        <v>0</v>
      </c>
      <c r="C16" s="2">
        <f t="shared" ref="C16:C32" si="2">B16*$F$1</f>
        <v>0</v>
      </c>
      <c r="D16" s="19"/>
    </row>
    <row r="17" spans="1:4" x14ac:dyDescent="0.25">
      <c r="A17" s="47" t="s">
        <v>18</v>
      </c>
      <c r="B17" s="6">
        <v>0</v>
      </c>
      <c r="C17" s="2">
        <f t="shared" si="2"/>
        <v>0</v>
      </c>
      <c r="D17" s="19"/>
    </row>
    <row r="18" spans="1:4" x14ac:dyDescent="0.25">
      <c r="A18" s="47" t="s">
        <v>19</v>
      </c>
      <c r="B18" s="6">
        <v>0</v>
      </c>
      <c r="C18" s="2">
        <f t="shared" si="2"/>
        <v>0</v>
      </c>
      <c r="D18" s="19"/>
    </row>
    <row r="19" spans="1:4" x14ac:dyDescent="0.25">
      <c r="A19" s="47" t="s">
        <v>20</v>
      </c>
      <c r="B19" s="6">
        <v>0</v>
      </c>
      <c r="C19" s="2">
        <f t="shared" si="2"/>
        <v>0</v>
      </c>
      <c r="D19" s="19"/>
    </row>
    <row r="20" spans="1:4" x14ac:dyDescent="0.25">
      <c r="A20" s="47" t="s">
        <v>21</v>
      </c>
      <c r="B20" s="6">
        <v>0</v>
      </c>
      <c r="C20" s="2">
        <f t="shared" si="2"/>
        <v>0</v>
      </c>
      <c r="D20" s="19"/>
    </row>
    <row r="21" spans="1:4" x14ac:dyDescent="0.25">
      <c r="A21" s="47" t="s">
        <v>22</v>
      </c>
      <c r="B21" s="6">
        <v>0</v>
      </c>
      <c r="C21" s="2">
        <f t="shared" si="2"/>
        <v>0</v>
      </c>
      <c r="D21" s="19"/>
    </row>
    <row r="22" spans="1:4" x14ac:dyDescent="0.25">
      <c r="A22" s="47" t="s">
        <v>23</v>
      </c>
      <c r="B22" s="6">
        <v>0</v>
      </c>
      <c r="C22" s="2">
        <f t="shared" si="2"/>
        <v>0</v>
      </c>
      <c r="D22" s="19"/>
    </row>
    <row r="23" spans="1:4" x14ac:dyDescent="0.25">
      <c r="A23" s="47" t="s">
        <v>24</v>
      </c>
      <c r="B23" s="6">
        <v>0</v>
      </c>
      <c r="C23" s="2">
        <f t="shared" si="2"/>
        <v>0</v>
      </c>
      <c r="D23" s="19"/>
    </row>
    <row r="24" spans="1:4" x14ac:dyDescent="0.25">
      <c r="A24" s="47" t="s">
        <v>25</v>
      </c>
      <c r="B24" s="6">
        <v>0</v>
      </c>
      <c r="C24" s="2">
        <f t="shared" si="2"/>
        <v>0</v>
      </c>
      <c r="D24" s="19"/>
    </row>
    <row r="25" spans="1:4" x14ac:dyDescent="0.25">
      <c r="A25" s="47" t="s">
        <v>26</v>
      </c>
      <c r="B25" s="6">
        <v>0</v>
      </c>
      <c r="C25" s="2">
        <f t="shared" si="2"/>
        <v>0</v>
      </c>
      <c r="D25" s="19"/>
    </row>
    <row r="26" spans="1:4" x14ac:dyDescent="0.25">
      <c r="A26" s="47" t="s">
        <v>27</v>
      </c>
      <c r="B26" s="6">
        <v>0</v>
      </c>
      <c r="C26" s="2">
        <f t="shared" si="2"/>
        <v>0</v>
      </c>
      <c r="D26" s="19"/>
    </row>
    <row r="27" spans="1:4" x14ac:dyDescent="0.25">
      <c r="A27" s="47" t="s">
        <v>28</v>
      </c>
      <c r="B27" s="6">
        <v>0</v>
      </c>
      <c r="C27" s="2">
        <f t="shared" si="2"/>
        <v>0</v>
      </c>
      <c r="D27" s="19"/>
    </row>
    <row r="28" spans="1:4" x14ac:dyDescent="0.25">
      <c r="A28" s="47" t="s">
        <v>29</v>
      </c>
      <c r="B28" s="6">
        <v>0</v>
      </c>
      <c r="C28" s="2">
        <f t="shared" si="2"/>
        <v>0</v>
      </c>
      <c r="D28" s="19"/>
    </row>
    <row r="29" spans="1:4" x14ac:dyDescent="0.25">
      <c r="A29" s="47" t="s">
        <v>30</v>
      </c>
      <c r="B29" s="6">
        <v>0</v>
      </c>
      <c r="C29" s="2">
        <f t="shared" si="2"/>
        <v>0</v>
      </c>
      <c r="D29" s="19"/>
    </row>
    <row r="30" spans="1:4" x14ac:dyDescent="0.25">
      <c r="A30" s="47" t="s">
        <v>31</v>
      </c>
      <c r="B30" s="6">
        <v>0</v>
      </c>
      <c r="C30" s="2">
        <f t="shared" si="2"/>
        <v>0</v>
      </c>
      <c r="D30" s="19"/>
    </row>
    <row r="31" spans="1:4" x14ac:dyDescent="0.25">
      <c r="A31" s="47" t="s">
        <v>32</v>
      </c>
      <c r="B31" s="6">
        <v>0</v>
      </c>
      <c r="C31" s="2">
        <f t="shared" si="2"/>
        <v>0</v>
      </c>
      <c r="D31" s="19"/>
    </row>
    <row r="32" spans="1:4" ht="15.75" thickBot="1" x14ac:dyDescent="0.3">
      <c r="A32" s="47" t="s">
        <v>33</v>
      </c>
      <c r="B32" s="6">
        <v>0</v>
      </c>
      <c r="C32" s="4">
        <f t="shared" si="2"/>
        <v>0</v>
      </c>
      <c r="D32" s="19"/>
    </row>
    <row r="33" spans="1:31" ht="15.75" thickBot="1" x14ac:dyDescent="0.3">
      <c r="A33" s="48" t="s">
        <v>36</v>
      </c>
      <c r="B33" s="50">
        <f>SUM(B15:B32)</f>
        <v>0</v>
      </c>
      <c r="C33" s="51">
        <f>SUM(C15:C32)</f>
        <v>0</v>
      </c>
      <c r="D33" s="20"/>
    </row>
    <row r="34" spans="1:31" ht="15.75" thickBot="1" x14ac:dyDescent="0.3">
      <c r="A34" s="48" t="s">
        <v>38</v>
      </c>
      <c r="B34" s="52">
        <f>B33*2</f>
        <v>0</v>
      </c>
      <c r="C34" s="53">
        <f>C33*2</f>
        <v>0</v>
      </c>
      <c r="D34" s="20"/>
      <c r="AD34" s="17">
        <v>475571.88341905462</v>
      </c>
      <c r="AE34" s="17">
        <v>5825280</v>
      </c>
    </row>
    <row r="35" spans="1:31" ht="15.75" thickBot="1" x14ac:dyDescent="0.3">
      <c r="A35" s="48" t="s">
        <v>37</v>
      </c>
      <c r="B35" s="54">
        <f>1796461.58*2</f>
        <v>3592923.16</v>
      </c>
      <c r="C35" s="55"/>
      <c r="D35" s="20"/>
    </row>
    <row r="36" spans="1:31" ht="19.5" thickBot="1" x14ac:dyDescent="0.3">
      <c r="A36" s="49" t="s">
        <v>15</v>
      </c>
      <c r="B36" s="56">
        <f>C9+C34+B35</f>
        <v>3592923.16</v>
      </c>
      <c r="C36" s="57"/>
      <c r="D36" s="21"/>
      <c r="AE36" s="17">
        <v>98510075.260000005</v>
      </c>
    </row>
    <row r="37" spans="1:31" s="13" customFormat="1" x14ac:dyDescent="0.25"/>
    <row r="38" spans="1:31" s="13" customFormat="1" x14ac:dyDescent="0.25"/>
    <row r="39" spans="1:31" s="13" customFormat="1" x14ac:dyDescent="0.25"/>
    <row r="40" spans="1:31" s="13" customFormat="1" x14ac:dyDescent="0.25"/>
    <row r="41" spans="1:31" s="13" customFormat="1" x14ac:dyDescent="0.25"/>
    <row r="42" spans="1:31" s="13" customFormat="1" x14ac:dyDescent="0.25"/>
    <row r="43" spans="1:31" s="13" customFormat="1" x14ac:dyDescent="0.25"/>
    <row r="44" spans="1:31" s="13" customFormat="1" x14ac:dyDescent="0.25"/>
    <row r="45" spans="1:31" s="13" customFormat="1" x14ac:dyDescent="0.25"/>
    <row r="46" spans="1:31" s="13" customFormat="1" x14ac:dyDescent="0.25"/>
    <row r="47" spans="1:31" s="13" customFormat="1" x14ac:dyDescent="0.25"/>
    <row r="48" spans="1:31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</sheetData>
  <sheetProtection algorithmName="SHA-512" hashValue="TkK/UogbdtNHd0N2zNkaos3tN+8E4MjXhQ/BLp7USM/n9oCLfP/B9UukctKpIFdVqR2R6vWU9H6a4as1SnkeRw==" saltValue="/OsrD023QPl5Nd7Nxa9cXQ==" spinCount="100000" sheet="1" objects="1" scenarios="1"/>
  <mergeCells count="8">
    <mergeCell ref="B36:C36"/>
    <mergeCell ref="A11:C11"/>
    <mergeCell ref="A2:C2"/>
    <mergeCell ref="A1:C1"/>
    <mergeCell ref="B3:C3"/>
    <mergeCell ref="B4:C4"/>
    <mergeCell ref="A13:C13"/>
    <mergeCell ref="B35:C35"/>
  </mergeCells>
  <conditionalFormatting sqref="B6">
    <cfRule type="cellIs" dxfId="6" priority="7" operator="greaterThan">
      <formula>$AD$6</formula>
    </cfRule>
  </conditionalFormatting>
  <conditionalFormatting sqref="C6">
    <cfRule type="cellIs" dxfId="5" priority="6" operator="greaterThan">
      <formula>$AE$6</formula>
    </cfRule>
  </conditionalFormatting>
  <conditionalFormatting sqref="B12">
    <cfRule type="cellIs" dxfId="4" priority="5" operator="greaterThan">
      <formula>$AD$12</formula>
    </cfRule>
  </conditionalFormatting>
  <conditionalFormatting sqref="C12">
    <cfRule type="cellIs" dxfId="3" priority="4" operator="greaterThan">
      <formula>$AE$12</formula>
    </cfRule>
  </conditionalFormatting>
  <conditionalFormatting sqref="B34">
    <cfRule type="cellIs" dxfId="2" priority="3" operator="greaterThan">
      <formula>$AD$34</formula>
    </cfRule>
  </conditionalFormatting>
  <conditionalFormatting sqref="C34">
    <cfRule type="cellIs" dxfId="1" priority="2" operator="greaterThan">
      <formula>$AE$34</formula>
    </cfRule>
  </conditionalFormatting>
  <conditionalFormatting sqref="B36:C36">
    <cfRule type="cellIs" dxfId="0" priority="1" operator="greaterThan">
      <formula>$AE$36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Расчетная цена договора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Мальгинов</dc:creator>
  <cp:lastModifiedBy>БСИ</cp:lastModifiedBy>
  <dcterms:created xsi:type="dcterms:W3CDTF">2015-06-05T18:19:34Z</dcterms:created>
  <dcterms:modified xsi:type="dcterms:W3CDTF">2024-01-19T11:52:46Z</dcterms:modified>
</cp:coreProperties>
</file>