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80" windowWidth="19020" windowHeight="11700"/>
  </bookViews>
  <sheets>
    <sheet name="ГПЗ-2013 (ред. 3)" sheetId="4" r:id="rId1"/>
  </sheets>
  <definedNames>
    <definedName name="_xlnm._FilterDatabase" localSheetId="0" hidden="1">'ГПЗ-2013 (ред. 3)'!$A$24:$BO$739</definedName>
    <definedName name="_xlnm.Print_Titles" localSheetId="0">'ГПЗ-2013 (ред. 3)'!$24:$24</definedName>
    <definedName name="_xlnm.Print_Area" localSheetId="0">'ГПЗ-2013 (ред. 3)'!$A$1:$O$434</definedName>
  </definedNames>
  <calcPr calcId="125725"/>
</workbook>
</file>

<file path=xl/calcChain.xml><?xml version="1.0" encoding="utf-8"?>
<calcChain xmlns="http://schemas.openxmlformats.org/spreadsheetml/2006/main">
  <c r="K676" i="4"/>
  <c r="K675"/>
  <c r="K674"/>
  <c r="K673"/>
  <c r="K672"/>
  <c r="K671"/>
  <c r="K45"/>
  <c r="H219"/>
  <c r="H220"/>
  <c r="H222"/>
  <c r="H226"/>
  <c r="H238"/>
  <c r="K503"/>
  <c r="K517"/>
  <c r="K528"/>
  <c r="K570"/>
</calcChain>
</file>

<file path=xl/comments1.xml><?xml version="1.0" encoding="utf-8"?>
<comments xmlns="http://schemas.openxmlformats.org/spreadsheetml/2006/main">
  <authors>
    <author>Автор</author>
  </authors>
  <commentList>
    <comment ref="H50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Исправлено 5 ед. на 3 ед.
</t>
        </r>
      </text>
    </comment>
    <comment ref="H510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1 ед. в счёт тягачей</t>
        </r>
      </text>
    </comment>
    <comment ref="K6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изменение по согл. С ОКТ как в бюджете</t>
        </r>
      </text>
    </comment>
  </commentList>
</comments>
</file>

<file path=xl/sharedStrings.xml><?xml version="1.0" encoding="utf-8"?>
<sst xmlns="http://schemas.openxmlformats.org/spreadsheetml/2006/main" count="8389" uniqueCount="2014">
  <si>
    <t>Порядковый номер</t>
  </si>
  <si>
    <t>1</t>
  </si>
  <si>
    <t>Код по ОКВЭД</t>
  </si>
  <si>
    <t>3</t>
  </si>
  <si>
    <t>Код по ОКДП</t>
  </si>
  <si>
    <t>Предмет договора</t>
  </si>
  <si>
    <t>Минимально необходимые требования, предъявляемые
к закупаемым товарам (работам, услугам)</t>
  </si>
  <si>
    <t>Код по ОКЕИ</t>
  </si>
  <si>
    <t>наименование</t>
  </si>
  <si>
    <t>Единица измерения</t>
  </si>
  <si>
    <t>Сведения о количестве (объеме)</t>
  </si>
  <si>
    <t>Код по ОКАТО</t>
  </si>
  <si>
    <t>Планируемая дата или период размещения извещения
о закупке
(месяц, год)</t>
  </si>
  <si>
    <t>График осуществления процедур закупки</t>
  </si>
  <si>
    <t>Способ закупки</t>
  </si>
  <si>
    <t>Закупка
в электронной форме</t>
  </si>
  <si>
    <t>да/нет</t>
  </si>
  <si>
    <t>Срок исполнения договора
(месяц, год)</t>
  </si>
  <si>
    <t>Регион
поставки
товаров (выполнения работ,
оказания услуг)</t>
  </si>
  <si>
    <t>Наименование заказчика</t>
  </si>
  <si>
    <t>Адрес местонахождения заказчика</t>
  </si>
  <si>
    <t>Телефон заказчика</t>
  </si>
  <si>
    <t>Электронная почта заказчика</t>
  </si>
  <si>
    <t>ИНН</t>
  </si>
  <si>
    <t>КПП</t>
  </si>
  <si>
    <t>ОКАТО</t>
  </si>
  <si>
    <t>Условия договора</t>
  </si>
  <si>
    <t>4</t>
  </si>
  <si>
    <t>5</t>
  </si>
  <si>
    <t>45286565000</t>
  </si>
  <si>
    <t>нет</t>
  </si>
  <si>
    <t>2013</t>
  </si>
  <si>
    <t>74.14</t>
  </si>
  <si>
    <t>7410000</t>
  </si>
  <si>
    <t>876</t>
  </si>
  <si>
    <t>условная единица</t>
  </si>
  <si>
    <t>74.14; 63.30.2</t>
  </si>
  <si>
    <t>Консультационные услуги (сетевое совещание)</t>
  </si>
  <si>
    <t>72.2</t>
  </si>
  <si>
    <t>7310000</t>
  </si>
  <si>
    <t>Работы по развитию системы Бюджетирования</t>
  </si>
  <si>
    <t>6</t>
  </si>
  <si>
    <t>7</t>
  </si>
  <si>
    <t>8</t>
  </si>
  <si>
    <t>9</t>
  </si>
  <si>
    <t>10</t>
  </si>
  <si>
    <t>92.4</t>
  </si>
  <si>
    <t>9221000</t>
  </si>
  <si>
    <t>В соответствии с документацией о закупке</t>
  </si>
  <si>
    <t>7414090</t>
  </si>
  <si>
    <t>74.1</t>
  </si>
  <si>
    <t>74.84</t>
  </si>
  <si>
    <t>7499090</t>
  </si>
  <si>
    <t>74.83</t>
  </si>
  <si>
    <t>7499040</t>
  </si>
  <si>
    <t>74.11</t>
  </si>
  <si>
    <t>7411010</t>
  </si>
  <si>
    <t>7414060</t>
  </si>
  <si>
    <t>Представление интересов компании в Европейском союзе по реализации проекта организации прямых контейнерных перевозок в/из Европы</t>
  </si>
  <si>
    <t>Нет</t>
  </si>
  <si>
    <t>7414080;  7414000</t>
  </si>
  <si>
    <t>Выполнение работ по актуализации "Стратегии развития ОАО "ТрансКонтейнер" до 2020 года", разработка прочих стратегических документов (функциональные стратегии, бизнес-планы, технико-экономические обоснования и др.)</t>
  </si>
  <si>
    <t>80.30.1</t>
  </si>
  <si>
    <t>8030000</t>
  </si>
  <si>
    <t>Образовательные услуги</t>
  </si>
  <si>
    <t>792</t>
  </si>
  <si>
    <t>45280569000</t>
  </si>
  <si>
    <t>61</t>
  </si>
  <si>
    <t>чел.</t>
  </si>
  <si>
    <t>70.32.2</t>
  </si>
  <si>
    <t>701</t>
  </si>
  <si>
    <t>да</t>
  </si>
  <si>
    <t>01.41</t>
  </si>
  <si>
    <t>0141</t>
  </si>
  <si>
    <t>Услуги по уходу за экспозицией растений</t>
  </si>
  <si>
    <t>51.18.21</t>
  </si>
  <si>
    <t>2100000</t>
  </si>
  <si>
    <t>не определено</t>
  </si>
  <si>
    <t>3010050</t>
  </si>
  <si>
    <t>Поставка расходных материалов для оргтехники</t>
  </si>
  <si>
    <t>51.15</t>
  </si>
  <si>
    <t xml:space="preserve">5150040
</t>
  </si>
  <si>
    <t>Поставка офисной мебели</t>
  </si>
  <si>
    <t>5139000</t>
  </si>
  <si>
    <t>51.51</t>
  </si>
  <si>
    <t>Поставка топлива</t>
  </si>
  <si>
    <t>112</t>
  </si>
  <si>
    <t>литр</t>
  </si>
  <si>
    <t>11</t>
  </si>
  <si>
    <t>2320000</t>
  </si>
  <si>
    <t>25401000000</t>
  </si>
  <si>
    <t>29.22.9</t>
  </si>
  <si>
    <t>916</t>
  </si>
  <si>
    <t>усл рем/год</t>
  </si>
  <si>
    <t>45.2</t>
  </si>
  <si>
    <t>9460000</t>
  </si>
  <si>
    <t>51.6</t>
  </si>
  <si>
    <t>2922000</t>
  </si>
  <si>
    <t>Приобретение станков и производственного оборудования</t>
  </si>
  <si>
    <t>796</t>
  </si>
  <si>
    <t>3400000</t>
  </si>
  <si>
    <t>2915000</t>
  </si>
  <si>
    <t>64.1</t>
  </si>
  <si>
    <t>6411000</t>
  </si>
  <si>
    <t xml:space="preserve">Почтовые услуги </t>
  </si>
  <si>
    <t>7492050</t>
  </si>
  <si>
    <t>Устройство контроля доступа</t>
  </si>
  <si>
    <t>60.24</t>
  </si>
  <si>
    <t>4550010</t>
  </si>
  <si>
    <t>35.20</t>
  </si>
  <si>
    <t>9439000</t>
  </si>
  <si>
    <t>Текущий ремонт контейнеров</t>
  </si>
  <si>
    <t>74.40; 92.2</t>
  </si>
  <si>
    <t>7430090</t>
  </si>
  <si>
    <t>03426000000</t>
  </si>
  <si>
    <t>74.40</t>
  </si>
  <si>
    <t>7499060</t>
  </si>
  <si>
    <t>Организация участия на российских и международных выставках и мероприятиях</t>
  </si>
  <si>
    <t>7300000</t>
  </si>
  <si>
    <t>879</t>
  </si>
  <si>
    <t>условная штука</t>
  </si>
  <si>
    <t>74.2</t>
  </si>
  <si>
    <t>7420000</t>
  </si>
  <si>
    <t>4520000</t>
  </si>
  <si>
    <t>7492020
9220090</t>
  </si>
  <si>
    <t>74.6; 
94.2</t>
  </si>
  <si>
    <t>45.3</t>
  </si>
  <si>
    <t>72.60</t>
  </si>
  <si>
    <t>9229000;  7290000</t>
  </si>
  <si>
    <t>Поставка специализированных программныых средств обеспечения информационной безопасности информационных систем Компании</t>
  </si>
  <si>
    <t>63.40; 63.11</t>
  </si>
  <si>
    <t>6330010</t>
  </si>
  <si>
    <t>-</t>
  </si>
  <si>
    <t>Республика Армения</t>
  </si>
  <si>
    <t>РФ</t>
  </si>
  <si>
    <t>52.48; 22.22</t>
  </si>
  <si>
    <t>2221020;
2109350</t>
  </si>
  <si>
    <t>92.7</t>
  </si>
  <si>
    <t>9249029</t>
  </si>
  <si>
    <t>63.30.2; 55</t>
  </si>
  <si>
    <t>5510100; 6000000; 6100000; 6200000</t>
  </si>
  <si>
    <t>52.48</t>
  </si>
  <si>
    <t>2109350</t>
  </si>
  <si>
    <t xml:space="preserve">Бизнес-подарки </t>
  </si>
  <si>
    <t>92.6</t>
  </si>
  <si>
    <t>9200000</t>
  </si>
  <si>
    <t>46215000000</t>
  </si>
  <si>
    <t>Аренда VIP-ложи</t>
  </si>
  <si>
    <t>55.52</t>
  </si>
  <si>
    <t>55200100</t>
  </si>
  <si>
    <t>Организация питания в ложе</t>
  </si>
  <si>
    <t>12242864000</t>
  </si>
  <si>
    <t>Кутум</t>
  </si>
  <si>
    <t>055</t>
  </si>
  <si>
    <t>м2</t>
  </si>
  <si>
    <t>7492000; 3230000</t>
  </si>
  <si>
    <t xml:space="preserve">61.10; 63.40 </t>
  </si>
  <si>
    <t>6110020, 6330010</t>
  </si>
  <si>
    <t>65401000000</t>
  </si>
  <si>
    <t>63.1;           63.2</t>
  </si>
  <si>
    <t>6311000</t>
  </si>
  <si>
    <t>65401364000</t>
  </si>
  <si>
    <t>65401368000</t>
  </si>
  <si>
    <t>Поставка дизельного топлива</t>
  </si>
  <si>
    <t>57401365000</t>
  </si>
  <si>
    <t>71135000000</t>
  </si>
  <si>
    <t>29.24, 51.65</t>
  </si>
  <si>
    <t>5150000</t>
  </si>
  <si>
    <t>7260000</t>
  </si>
  <si>
    <t>Предоставление доступа к системе юридически значимого электронного документооборота с налоговыми органами и внебюджетными фондами и услуг по ее абонентскому обслуживанию</t>
  </si>
  <si>
    <t>74.14;                 63.30.2</t>
  </si>
  <si>
    <t>7410000;             8090010</t>
  </si>
  <si>
    <t>35.20.9</t>
  </si>
  <si>
    <t>штука</t>
  </si>
  <si>
    <t>66.03.1</t>
  </si>
  <si>
    <t>6611000</t>
  </si>
  <si>
    <t>Добровольное медицинское страхование персонала</t>
  </si>
  <si>
    <t>6610000
6611000</t>
  </si>
  <si>
    <t>Добровольное медицинское страхование детей и пенсионеров</t>
  </si>
  <si>
    <t>66.03.3</t>
  </si>
  <si>
    <t>6613000
6613090</t>
  </si>
  <si>
    <t>67.13.5</t>
  </si>
  <si>
    <t>6590070</t>
  </si>
  <si>
    <t>74.14
67.1</t>
  </si>
  <si>
    <t>7410000
6710000</t>
  </si>
  <si>
    <t>Услуги маркет-мейкера</t>
  </si>
  <si>
    <t>Консалтинговые услуги по программе мотивации</t>
  </si>
  <si>
    <t>65.21</t>
  </si>
  <si>
    <t>7100000</t>
  </si>
  <si>
    <t xml:space="preserve">6012000 </t>
  </si>
  <si>
    <t>Услуги по временному размещению на железнодорожных путях испонителя порожних платформ, временно не используемых под перевозки грузов, в том числе платформ с порожними контейнерами</t>
  </si>
  <si>
    <t>вагоно-сутки</t>
  </si>
  <si>
    <t>Республика Узбекистан</t>
  </si>
  <si>
    <t>9439000
6312000</t>
  </si>
  <si>
    <t>Услуги по хранению и ремонту  универсальных и/или специализированных крупнотоннажных контейнеров, принадлежащих ТрансКонтейнеру на праве собственности или ином законном праве</t>
  </si>
  <si>
    <t>Антверпен, Бельгия</t>
  </si>
  <si>
    <t>Роттердам, Голландия</t>
  </si>
  <si>
    <t>Дуйсбург, Голландия</t>
  </si>
  <si>
    <t>71.21.2</t>
  </si>
  <si>
    <t>7111030</t>
  </si>
  <si>
    <t>Капитальный ремонт зданий и сооружений</t>
  </si>
  <si>
    <t>4530000; 9435000</t>
  </si>
  <si>
    <t>Поставка ГСМ</t>
  </si>
  <si>
    <t>74.6; 32.30.9</t>
  </si>
  <si>
    <t>Приобретение и установка системы видеонаблюдения</t>
  </si>
  <si>
    <t>74.60; 32.30.9</t>
  </si>
  <si>
    <t>74.20.36</t>
  </si>
  <si>
    <t>7421074</t>
  </si>
  <si>
    <t>контейнеро-сутки</t>
  </si>
  <si>
    <t>30.0;         72.5</t>
  </si>
  <si>
    <t xml:space="preserve">72 </t>
  </si>
  <si>
    <t>7260024</t>
  </si>
  <si>
    <t>52.48.13</t>
  </si>
  <si>
    <t>Приобретение компьютерной и оргтехники</t>
  </si>
  <si>
    <t>32.30.9</t>
  </si>
  <si>
    <t>64.20.11</t>
  </si>
  <si>
    <t>72.20</t>
  </si>
  <si>
    <t>3020206</t>
  </si>
  <si>
    <t>Приобретение серверного и интеграционного оборудования и СХД</t>
  </si>
  <si>
    <t xml:space="preserve">3020000 </t>
  </si>
  <si>
    <t>Приобретение вычислительной техники для Системы защиты персональных данных</t>
  </si>
  <si>
    <t>52.48.13,72</t>
  </si>
  <si>
    <t>7260000 7260090</t>
  </si>
  <si>
    <t>Приобретение лицензий Microsoft</t>
  </si>
  <si>
    <t>Приобретение антивирусного ПО</t>
  </si>
  <si>
    <t>Приобретение технологических продуктов Oracle</t>
  </si>
  <si>
    <t>Приобретение лицензий 1С</t>
  </si>
  <si>
    <t>Приобретение лицензий VIPnet</t>
  </si>
  <si>
    <t>Приобретение ПО виртуализации VMWare</t>
  </si>
  <si>
    <t>Приобретение Лицензий Rail-Тариф</t>
  </si>
  <si>
    <t>Приобретение лицензий для Call - Center</t>
  </si>
  <si>
    <t>Ремонт и текущее обслуживание оргтехники</t>
  </si>
  <si>
    <t>Сопровождение технологических продуктов Oracle</t>
  </si>
  <si>
    <t>Сопровождение СФУ</t>
  </si>
  <si>
    <t>Сопровождение АС Казначейство</t>
  </si>
  <si>
    <t>7244000</t>
  </si>
  <si>
    <t>Сопровождение Системы "Управление капитальным строительством"</t>
  </si>
  <si>
    <t>72</t>
  </si>
  <si>
    <t>7230000</t>
  </si>
  <si>
    <t>Информационные услуги</t>
  </si>
  <si>
    <t xml:space="preserve">Комплексное информационное обслуживание, сопровождение АРМов задач ОАО "РЖД" </t>
  </si>
  <si>
    <t>Оказание услуг по выпуску/перевыпуску  ЭЦП ЭТРАН</t>
  </si>
  <si>
    <t>Работы по развитию ИРС Перевозки</t>
  </si>
  <si>
    <t>Работы по развитию АСУДС</t>
  </si>
  <si>
    <t>Работы по развитию ЗУП</t>
  </si>
  <si>
    <t>Работы по развитию СФУ</t>
  </si>
  <si>
    <t>Работы по централизации СФУ</t>
  </si>
  <si>
    <t>Работы по развитию Портала ТК</t>
  </si>
  <si>
    <t>Работы по развитию системы управления эксплуатацией и подвижного состава</t>
  </si>
  <si>
    <t>Работы по развитию АС МСФО</t>
  </si>
  <si>
    <t>Работы по развитию АС БК</t>
  </si>
  <si>
    <t>Работы по созданию системы "Опасные грузы"</t>
  </si>
  <si>
    <t>Работы по развитию ОУ КП</t>
  </si>
  <si>
    <t>2915502</t>
  </si>
  <si>
    <t>Закупка 20-футовых контейнеров</t>
  </si>
  <si>
    <t>Закупка 40-футовых контейнеров</t>
  </si>
  <si>
    <t>73.1</t>
  </si>
  <si>
    <t>3520000</t>
  </si>
  <si>
    <t>Закупка 80-футовых платформ</t>
  </si>
  <si>
    <t>Плановые ремонты платформ (КР и ДР)</t>
  </si>
  <si>
    <t>Текущие отцепочные ремонты платформ (ТОР)</t>
  </si>
  <si>
    <t>Разработка конструкторской документации, тех. условий  для изготовления опытного образца сочлененной платформы грузоподъемностью 120 тонн</t>
  </si>
  <si>
    <t>35.20; 74.3</t>
  </si>
  <si>
    <t>3520000; 7420000</t>
  </si>
  <si>
    <t xml:space="preserve">Изготовление опытного образца сочлененной  платформы грузоподъемностью 120 тонн,  ресурсные испытания, сертификация </t>
  </si>
  <si>
    <t>Производство сочлененных платформ грузоподъемностью 120 тонн</t>
  </si>
  <si>
    <t>Работы по подготовке технического решения о продлении срока службы  платформы.</t>
  </si>
  <si>
    <t>Разработка и утверждение Технического описания и  Инструкции по эксплуатации платформ 13-3103</t>
  </si>
  <si>
    <t>50.30</t>
  </si>
  <si>
    <t>34.20</t>
  </si>
  <si>
    <t>Поставка седельных тягачей</t>
  </si>
  <si>
    <t xml:space="preserve">34.20     </t>
  </si>
  <si>
    <t>5030090</t>
  </si>
  <si>
    <t>101</t>
  </si>
  <si>
    <t xml:space="preserve">2915290 </t>
  </si>
  <si>
    <t>Поставка шин для ГПМ</t>
  </si>
  <si>
    <t>Поставка кранов</t>
  </si>
  <si>
    <t>30.0</t>
  </si>
  <si>
    <t>72.5</t>
  </si>
  <si>
    <t>единица</t>
  </si>
  <si>
    <t>Республика Татарстан, г. Казань</t>
  </si>
  <si>
    <t>31.10.9; 31.10.1; 45</t>
  </si>
  <si>
    <t>4530060; 3115000</t>
  </si>
  <si>
    <t>Поставка и ввод в эксплуатацию трансформаторной модульной подстанции 2*400кВа на АКП Лагерная</t>
  </si>
  <si>
    <t>22 401 000 000</t>
  </si>
  <si>
    <t>45</t>
  </si>
  <si>
    <t>4500000</t>
  </si>
  <si>
    <t>94401000000</t>
  </si>
  <si>
    <t>4530761</t>
  </si>
  <si>
    <t>Устройство охранно-пожарной сигнализации в административно бытовых зданиях на АКП Лагерная</t>
  </si>
  <si>
    <t xml:space="preserve">10.12;      51.19      </t>
  </si>
  <si>
    <t xml:space="preserve">74.2
</t>
  </si>
  <si>
    <t xml:space="preserve"> 08255</t>
  </si>
  <si>
    <t>7492000; 4530000; 3230000</t>
  </si>
  <si>
    <t>Модернизация системы видеонаблюдения</t>
  </si>
  <si>
    <t>Капитальный ремонт Здания контейнерных перевозок</t>
  </si>
  <si>
    <t>05401</t>
  </si>
  <si>
    <t>51.13.1; 20.10</t>
  </si>
  <si>
    <t>4590000</t>
  </si>
  <si>
    <t>Поставка пиломатериалов</t>
  </si>
  <si>
    <t>113</t>
  </si>
  <si>
    <t>08255</t>
  </si>
  <si>
    <t>63.11</t>
  </si>
  <si>
    <t>6310000</t>
  </si>
  <si>
    <t>05414</t>
  </si>
  <si>
    <t>3219190;   3010210; 3010050</t>
  </si>
  <si>
    <t>45.21</t>
  </si>
  <si>
    <t>45.21.6</t>
  </si>
  <si>
    <t>50.20.2</t>
  </si>
  <si>
    <t>63.21.1</t>
  </si>
  <si>
    <t>30.0; 52.48.13</t>
  </si>
  <si>
    <t>33.20</t>
  </si>
  <si>
    <t>4520000, 4540000</t>
  </si>
  <si>
    <t>Заделка межплиточных швов АКП Забайкальск (кап.ремонт)</t>
  </si>
  <si>
    <t>Капитальный ремон здания приемосдатчиков АКП Чита</t>
  </si>
  <si>
    <t>Текущий ремонт офиса НКП</t>
  </si>
  <si>
    <t>5020000</t>
  </si>
  <si>
    <t>6010000</t>
  </si>
  <si>
    <t>Техническое обслуживание ж.д. путей АКП Забайкальск</t>
  </si>
  <si>
    <t>Погрузочно-разгрузочные работы</t>
  </si>
  <si>
    <t>Закупка топлива</t>
  </si>
  <si>
    <t>Строительство душевых АКП Чита</t>
  </si>
  <si>
    <t>Проектно-изыскательские работы на реконструкцию терминала АКП Благовещенск</t>
  </si>
  <si>
    <t>Реконструкция контейнерного терминала</t>
  </si>
  <si>
    <t>4530000</t>
  </si>
  <si>
    <t>Прокладка кабельных линий резервного подключения АКП Забайкальск</t>
  </si>
  <si>
    <t>Прокладка кабельных линий АКП Чита</t>
  </si>
  <si>
    <t>3219190;   3010210; 3010050; 5235020</t>
  </si>
  <si>
    <t>Приобретение оргтехники, вычислительной техники, средств связи, расходных материалов</t>
  </si>
  <si>
    <t>7430000</t>
  </si>
  <si>
    <t>Установка рекламной вывески</t>
  </si>
  <si>
    <t>Установка системы видеонаблюдения</t>
  </si>
  <si>
    <t>3320000</t>
  </si>
  <si>
    <t>4530670</t>
  </si>
  <si>
    <t>Устройство приточно-вытяжной вентиляции АКП Чита</t>
  </si>
  <si>
    <t>018</t>
  </si>
  <si>
    <t>пог.м.</t>
  </si>
  <si>
    <t>76212551000</t>
  </si>
  <si>
    <t>Забайкальский край, пгт.Забайкальск</t>
  </si>
  <si>
    <t>76401368000</t>
  </si>
  <si>
    <t>10401000000</t>
  </si>
  <si>
    <t>169</t>
  </si>
  <si>
    <t>т</t>
  </si>
  <si>
    <t>04401377000</t>
  </si>
  <si>
    <t>45.3; 31.62.11</t>
  </si>
  <si>
    <t>Поставка и монтаж ОПС с речевой системой оповещения на  АКП Базаиха</t>
  </si>
  <si>
    <t xml:space="preserve">Выполнение работ по капитальному ремонту сооружения "автодорога" АКП Базаиха </t>
  </si>
  <si>
    <t xml:space="preserve">Выполнение работ по капитальному ремонту здания "гараж-стоянка" АКП Базаиха </t>
  </si>
  <si>
    <t>45.42</t>
  </si>
  <si>
    <t>4540000</t>
  </si>
  <si>
    <t>Выполнение работ по организации пандуса для людей с ограниченными возможностями в административном здании АКП Базаиха</t>
  </si>
  <si>
    <t>м3</t>
  </si>
  <si>
    <t>29.22, 51.65</t>
  </si>
  <si>
    <t>75401376</t>
  </si>
  <si>
    <t>28.11</t>
  </si>
  <si>
    <t>168</t>
  </si>
  <si>
    <t>51.56.4</t>
  </si>
  <si>
    <t>245</t>
  </si>
  <si>
    <t>кВт.ч</t>
  </si>
  <si>
    <t>40296561000</t>
  </si>
  <si>
    <t>70.20.2</t>
  </si>
  <si>
    <t>7010020</t>
  </si>
  <si>
    <t>45.31</t>
  </si>
  <si>
    <t xml:space="preserve">4520230-4520532;        9314292        </t>
  </si>
  <si>
    <t>41.00.2</t>
  </si>
  <si>
    <t>4110100</t>
  </si>
  <si>
    <t>40.30.3</t>
  </si>
  <si>
    <t>4030203</t>
  </si>
  <si>
    <t>233</t>
  </si>
  <si>
    <t>Гкал</t>
  </si>
  <si>
    <t>51.47.23</t>
  </si>
  <si>
    <t>166</t>
  </si>
  <si>
    <t>кг</t>
  </si>
  <si>
    <t>60.24.1</t>
  </si>
  <si>
    <t>28401000000</t>
  </si>
  <si>
    <t>27401000000</t>
  </si>
  <si>
    <t>45.21.3</t>
  </si>
  <si>
    <t>45.34</t>
  </si>
  <si>
    <t>4520529</t>
  </si>
  <si>
    <t>45.21.4</t>
  </si>
  <si>
    <t>4530016; 4530018</t>
  </si>
  <si>
    <t>45.21.1</t>
  </si>
  <si>
    <t>4520519</t>
  </si>
  <si>
    <t>6420050</t>
  </si>
  <si>
    <t>90.00.3</t>
  </si>
  <si>
    <t>6023010</t>
  </si>
  <si>
    <t>8512040</t>
  </si>
  <si>
    <t>74.60</t>
  </si>
  <si>
    <t>51.23.24</t>
  </si>
  <si>
    <t>2010000</t>
  </si>
  <si>
    <t>51.52.21</t>
  </si>
  <si>
    <t>2712000</t>
  </si>
  <si>
    <t>Поставка металлопроката</t>
  </si>
  <si>
    <t>51.55</t>
  </si>
  <si>
    <t>2422000</t>
  </si>
  <si>
    <t>Поставка лакокрасочных материалов</t>
  </si>
  <si>
    <t>Открытый конкурс</t>
  </si>
  <si>
    <t>51.87.6</t>
  </si>
  <si>
    <t>3440010</t>
  </si>
  <si>
    <t>Поставка аппарата моечного высокого давления (1500 бар)</t>
  </si>
  <si>
    <t>7421025</t>
  </si>
  <si>
    <t xml:space="preserve">Проектирование, изготовление и поставка стенда для испытания КТК на водонепроницаемость </t>
  </si>
  <si>
    <t xml:space="preserve">Проектирование, изготовление и поставка стенда для испытания КТК на прочность пола и геометрию </t>
  </si>
  <si>
    <t>Капитальный ремонт фасада здания административно-бытового корпуса</t>
  </si>
  <si>
    <t>Капитальный ремонт полов, стен, потолков, электропроводки 2 этажа, санузла в здании служебно-бытовой пристройки</t>
  </si>
  <si>
    <t>Капитальный ремонт фасада, полов, помещения замена оконных блоков на ПВХ в здании моечного отделения</t>
  </si>
  <si>
    <t>Капитальный ремонт асфальтового покрытия с восстановлением теплокамер и канализационных люков</t>
  </si>
  <si>
    <t>Текущий ремонт помещения и замена светильников в здании ремонтно-механических мастерских</t>
  </si>
  <si>
    <t>Проектно-изыскательские работы на реконструкцию водопровода холодной воды с установкой пожарных гидрантов, строительство распределительного узла с установкой насосов высокого давления и водосчетчиков</t>
  </si>
  <si>
    <t>Монтаж системы видеонаблюдения в Депо</t>
  </si>
  <si>
    <t>40.11</t>
  </si>
  <si>
    <t>4000000</t>
  </si>
  <si>
    <t>51.8</t>
  </si>
  <si>
    <t>5190000</t>
  </si>
  <si>
    <t>Поставка запасных частей для ремонта контейнеров</t>
  </si>
  <si>
    <t xml:space="preserve">Поставка топлива </t>
  </si>
  <si>
    <t>Услуги по сопровождению и поддержанию в актуальном состоянии программных средств:
БД ТК, Интеграционная среда, БД ТК, СправкаТК, WEB-информирование, АС Учет, АС Учета отстоя, СГО</t>
  </si>
  <si>
    <t>Услуги по сопровождению и поддержанию в актуальном состоянии программных средств: ОУ КП</t>
  </si>
  <si>
    <t>24.3; 51.55</t>
  </si>
  <si>
    <t>45000000000</t>
  </si>
  <si>
    <t>Поставка и ремонт колесных пар</t>
  </si>
  <si>
    <t xml:space="preserve"> Монтаж структурированной кабельной сети и подключение к СПД ОАО "РЖД" ст. М-Т-Павелецкая</t>
  </si>
  <si>
    <t>7420000; 9319105</t>
  </si>
  <si>
    <t>92 401 000 000</t>
  </si>
  <si>
    <t>29.56.9</t>
  </si>
  <si>
    <t>Поставка лакокрасочной продукции</t>
  </si>
  <si>
    <t>17500,00</t>
  </si>
  <si>
    <t>22258501000</t>
  </si>
  <si>
    <t>Нижегородская область</t>
  </si>
  <si>
    <t>2021000</t>
  </si>
  <si>
    <t>Поставка фанеры</t>
  </si>
  <si>
    <t>225,00</t>
  </si>
  <si>
    <t>2712020</t>
  </si>
  <si>
    <t>Поставка фитингов</t>
  </si>
  <si>
    <t>4000</t>
  </si>
  <si>
    <t>Строительство гаражно-ремонтного модуля в депо Шахунья</t>
  </si>
  <si>
    <t>74.20.12; 31.62.9</t>
  </si>
  <si>
    <t>60.2</t>
  </si>
  <si>
    <t>6022000</t>
  </si>
  <si>
    <t>Доставка сотрудников Забайкальск</t>
  </si>
  <si>
    <t>6410000</t>
  </si>
  <si>
    <t>Доставка документов</t>
  </si>
  <si>
    <t>45.23</t>
  </si>
  <si>
    <t>9440010</t>
  </si>
  <si>
    <t>Капитальный ремонт сооружения.Автодороги агентства на ст. Черниковка  инв № 793</t>
  </si>
  <si>
    <t>80 401 370</t>
  </si>
  <si>
    <t xml:space="preserve">Капитальный ремонт сооружения. Ограждение грузового двора инв № 347 агентства на ст. Черниковка </t>
  </si>
  <si>
    <t>Капитальный ремонт сооружения. Дороги автомобильной  инв №343 агентства на ст. Пенза-4</t>
  </si>
  <si>
    <t>56 401 364</t>
  </si>
  <si>
    <t>45.2; 45.4</t>
  </si>
  <si>
    <t xml:space="preserve">Капитиальный ремонт здания. Производственно-бытового помещения инв № 82 агентства на ст. Пенза </t>
  </si>
  <si>
    <t>Капитальный ремонт сооружения.Контейнерной площадки с ограждением инв № 83 агентства на ст. Пенза</t>
  </si>
  <si>
    <t>36 401 364</t>
  </si>
  <si>
    <t xml:space="preserve">45.2;   45.3; 32.30.9 </t>
  </si>
  <si>
    <t>4530761; 4510000</t>
  </si>
  <si>
    <t>Строительство системы пожаротушения и водоснабжения площадки для переработки контейнеров инв.№88 агентства на ст. Черниковка</t>
  </si>
  <si>
    <t>45.1; 45.2</t>
  </si>
  <si>
    <t>36</t>
  </si>
  <si>
    <t xml:space="preserve">Самарская область </t>
  </si>
  <si>
    <t>56</t>
  </si>
  <si>
    <t>Пензенская область</t>
  </si>
  <si>
    <t>80</t>
  </si>
  <si>
    <t>Республика Башкортостан</t>
  </si>
  <si>
    <t>246</t>
  </si>
  <si>
    <t>тыс.кВт.ч</t>
  </si>
  <si>
    <t xml:space="preserve">45.2;                      45.3; 32.30.9 </t>
  </si>
  <si>
    <t>51.4</t>
  </si>
  <si>
    <t xml:space="preserve">Организация системы энергоснабжения АКП Краснодар </t>
  </si>
  <si>
    <t>Краснодарский край</t>
  </si>
  <si>
    <t>60</t>
  </si>
  <si>
    <t>Ростовская область</t>
  </si>
  <si>
    <t>Реконструкция контейнерной площадки с укладкой тротуарной плиткой в агентстве Владикавказ</t>
  </si>
  <si>
    <t>Ставропольский край</t>
  </si>
  <si>
    <t>55.23</t>
  </si>
  <si>
    <t>600000</t>
  </si>
  <si>
    <t>Аренда помещения Новороссийск</t>
  </si>
  <si>
    <t>63.30.2</t>
  </si>
  <si>
    <t>2219120</t>
  </si>
  <si>
    <t>65.1</t>
  </si>
  <si>
    <t>7499000</t>
  </si>
  <si>
    <t>Услуги по инкасации</t>
  </si>
  <si>
    <t>63.40</t>
  </si>
  <si>
    <t>7511050</t>
  </si>
  <si>
    <t>64.20</t>
  </si>
  <si>
    <t>6420000</t>
  </si>
  <si>
    <t>Услуги телефонной связи (Кавказ-Транстелеком)</t>
  </si>
  <si>
    <t>85.1</t>
  </si>
  <si>
    <t>Услуги по уборке снега</t>
  </si>
  <si>
    <t>2109000; 3010000</t>
  </si>
  <si>
    <t>2320230</t>
  </si>
  <si>
    <t>51.1; 51.5; 45</t>
  </si>
  <si>
    <t xml:space="preserve">45.31;       74.6; 32.30.9; </t>
  </si>
  <si>
    <t>12</t>
  </si>
  <si>
    <t>13</t>
  </si>
  <si>
    <t>14</t>
  </si>
  <si>
    <t>19</t>
  </si>
  <si>
    <t>20</t>
  </si>
  <si>
    <t>21</t>
  </si>
  <si>
    <t>23</t>
  </si>
  <si>
    <t>25</t>
  </si>
  <si>
    <t>26</t>
  </si>
  <si>
    <t>27</t>
  </si>
  <si>
    <t>29</t>
  </si>
  <si>
    <t>30</t>
  </si>
  <si>
    <t>31</t>
  </si>
  <si>
    <t>32</t>
  </si>
  <si>
    <t>33</t>
  </si>
  <si>
    <t>34</t>
  </si>
  <si>
    <t>35</t>
  </si>
  <si>
    <t>37</t>
  </si>
  <si>
    <t>38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</si>
  <si>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</si>
  <si>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</si>
  <si>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</si>
  <si>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</si>
  <si>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</si>
  <si>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</si>
  <si>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</si>
  <si>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</si>
  <si>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</si>
  <si>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</si>
  <si>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57</t>
  </si>
  <si>
    <t>58</t>
  </si>
  <si>
    <t>59</t>
  </si>
  <si>
    <t>62</t>
  </si>
  <si>
    <t>63</t>
  </si>
  <si>
    <t>64</t>
  </si>
  <si>
    <t>66</t>
  </si>
  <si>
    <t>68</t>
  </si>
  <si>
    <t>69</t>
  </si>
  <si>
    <t>70</t>
  </si>
  <si>
    <t>71</t>
  </si>
  <si>
    <t>73</t>
  </si>
  <si>
    <t>74</t>
  </si>
  <si>
    <t>75</t>
  </si>
  <si>
    <t>76</t>
  </si>
  <si>
    <t>77</t>
  </si>
  <si>
    <t>78</t>
  </si>
  <si>
    <t>79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</si>
  <si>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</si>
  <si>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</si>
  <si>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</si>
  <si>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</si>
  <si>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</si>
  <si>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</si>
  <si>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</si>
  <si>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</si>
  <si>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</si>
  <si>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</si>
  <si>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</si>
  <si>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</si>
  <si>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</si>
  <si>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</si>
  <si>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</si>
  <si>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</si>
  <si>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</si>
  <si>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</si>
  <si>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102</t>
  </si>
  <si>
    <t>103</t>
  </si>
  <si>
    <t>104</t>
  </si>
  <si>
    <t>105</t>
  </si>
  <si>
    <t>108</t>
  </si>
  <si>
    <t>109</t>
  </si>
  <si>
    <t>111</t>
  </si>
  <si>
    <t>114</t>
  </si>
  <si>
    <t>115</t>
  </si>
  <si>
    <t>117</t>
  </si>
  <si>
    <t>120</t>
  </si>
  <si>
    <t>121</t>
  </si>
  <si>
    <t>122</t>
  </si>
  <si>
    <t>123</t>
  </si>
  <si>
    <t>124</t>
  </si>
  <si>
    <t>125</t>
  </si>
  <si>
    <t>126</t>
  </si>
  <si>
    <t>128</t>
  </si>
  <si>
    <t>129</t>
  </si>
  <si>
    <t>130</t>
  </si>
  <si>
    <t>132</t>
  </si>
  <si>
    <t>133</t>
  </si>
  <si>
    <t>134</t>
  </si>
  <si>
    <t>135</t>
  </si>
  <si>
    <t>137</t>
  </si>
  <si>
    <t>138</t>
  </si>
  <si>
    <t>139</t>
  </si>
  <si>
    <t>140</t>
  </si>
  <si>
    <t>141</t>
  </si>
  <si>
    <t>143</t>
  </si>
  <si>
    <t>144</t>
  </si>
  <si>
    <t>145</t>
  </si>
  <si>
    <t>146</t>
  </si>
  <si>
    <t>147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</si>
  <si>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</si>
  <si>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</si>
  <si>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</si>
  <si>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</si>
  <si>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</si>
  <si>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</si>
  <si>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</si>
  <si>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</si>
  <si>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</si>
  <si>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159</t>
  </si>
  <si>
    <t>161</t>
  </si>
  <si>
    <t>162</t>
  </si>
  <si>
    <t>163</t>
  </si>
  <si>
    <t>164</t>
  </si>
  <si>
    <t>167</t>
  </si>
  <si>
    <t>170</t>
  </si>
  <si>
    <t>172</t>
  </si>
  <si>
    <t>173</t>
  </si>
  <si>
    <t>174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</si>
  <si>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</si>
  <si>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</si>
  <si>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</si>
  <si>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</si>
  <si>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</si>
  <si>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</si>
  <si>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</si>
  <si>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</si>
  <si>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</si>
  <si>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</si>
  <si>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</si>
  <si>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</si>
  <si>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</si>
  <si>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</si>
  <si>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</si>
  <si>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193</t>
  </si>
  <si>
    <t>194</t>
  </si>
  <si>
    <t>195</t>
  </si>
  <si>
    <t>196</t>
  </si>
  <si>
    <t>197</t>
  </si>
  <si>
    <t>198</t>
  </si>
  <si>
    <t>199</t>
  </si>
  <si>
    <t>200</t>
  </si>
  <si>
    <t>204</t>
  </si>
  <si>
    <t>205</t>
  </si>
  <si>
    <t>207</t>
  </si>
  <si>
    <t>208</t>
  </si>
  <si>
    <t>209</t>
  </si>
  <si>
    <t>210</t>
  </si>
  <si>
    <t>211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</si>
  <si>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</si>
  <si>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</si>
  <si>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</si>
  <si>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</si>
  <si>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</si>
  <si>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</si>
  <si>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</si>
  <si>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</si>
  <si>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</si>
  <si>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</si>
  <si>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</si>
  <si>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</si>
  <si>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</si>
  <si>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</si>
  <si>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</si>
  <si>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</si>
  <si>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</si>
  <si>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</si>
  <si>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</si>
  <si>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234</t>
  </si>
  <si>
    <t>235</t>
  </si>
  <si>
    <t>236</t>
  </si>
  <si>
    <t>237</t>
  </si>
  <si>
    <t>239</t>
  </si>
  <si>
    <t>240</t>
  </si>
  <si>
    <t>241</t>
  </si>
  <si>
    <t>242</t>
  </si>
  <si>
    <t>243</t>
  </si>
  <si>
    <t>244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</si>
  <si>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</si>
  <si>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</si>
  <si>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</si>
  <si>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</si>
  <si>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</si>
  <si>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</si>
  <si>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</si>
  <si>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</si>
  <si>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</si>
  <si>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</si>
  <si>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</si>
  <si>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</si>
  <si>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</si>
  <si>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</si>
  <si>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</si>
  <si>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</si>
  <si>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</si>
  <si>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</si>
  <si>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</si>
  <si>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</si>
  <si>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</si>
  <si>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</si>
  <si>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</si>
  <si>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</si>
  <si>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</si>
  <si>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</si>
  <si>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</si>
  <si>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</si>
  <si>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</si>
  <si>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278</t>
  </si>
  <si>
    <t>280</t>
  </si>
  <si>
    <t>281</t>
  </si>
  <si>
    <t>282</t>
  </si>
  <si>
    <t>283</t>
  </si>
  <si>
    <t>284</t>
  </si>
  <si>
    <t>285</t>
  </si>
  <si>
    <t>286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</si>
  <si>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</si>
  <si>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</si>
  <si>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</si>
  <si>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</si>
  <si>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</si>
  <si>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</si>
  <si>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</si>
  <si>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</si>
  <si>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</si>
  <si>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</si>
  <si>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</si>
  <si>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</si>
  <si>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</si>
  <si>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</si>
  <si>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308</t>
  </si>
  <si>
    <t>309</t>
  </si>
  <si>
    <t>312</t>
  </si>
  <si>
    <t>321</t>
  </si>
  <si>
    <t>323</t>
  </si>
  <si>
    <t>324</t>
  </si>
  <si>
    <t>328</t>
  </si>
  <si>
    <t>330</t>
  </si>
  <si>
    <t>332</t>
  </si>
  <si>
    <t>333</t>
  </si>
  <si>
    <t>334</t>
  </si>
  <si>
    <t>335</t>
  </si>
  <si>
    <t>340</t>
  </si>
  <si>
    <t>342</t>
  </si>
  <si>
    <t>343</t>
  </si>
  <si>
    <t>344</t>
  </si>
  <si>
    <t>346</t>
  </si>
  <si>
    <t>347</t>
  </si>
  <si>
    <t>348</t>
  </si>
  <si>
    <t>350</t>
  </si>
  <si>
    <t>352</t>
  </si>
  <si>
    <t>353</t>
  </si>
  <si>
    <t>354</t>
  </si>
  <si>
    <t>356</t>
  </si>
  <si>
    <t>357</t>
  </si>
  <si>
    <t>359</t>
  </si>
  <si>
    <t>360</t>
  </si>
  <si>
    <t>361</t>
  </si>
  <si>
    <t>362</t>
  </si>
  <si>
    <t>363</t>
  </si>
  <si>
    <t>364</t>
  </si>
  <si>
    <t>367</t>
  </si>
  <si>
    <t>368</t>
  </si>
  <si>
    <t>369</t>
  </si>
  <si>
    <t>371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</si>
  <si>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</si>
  <si>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</si>
  <si>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</si>
  <si>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</si>
  <si>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</si>
  <si>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</si>
  <si>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</si>
  <si>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</si>
  <si>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</si>
  <si>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</si>
  <si>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</si>
  <si>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</si>
  <si>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387</t>
  </si>
  <si>
    <t>388</t>
  </si>
  <si>
    <t>389</t>
  </si>
  <si>
    <t>393</t>
  </si>
  <si>
    <t>394</t>
  </si>
  <si>
    <t>395</t>
  </si>
  <si>
    <t>396</t>
  </si>
  <si>
    <t>397</t>
  </si>
  <si>
    <t>398</t>
  </si>
  <si>
    <t>399</t>
  </si>
  <si>
    <t>401</t>
  </si>
  <si>
    <t>403</t>
  </si>
  <si>
    <t>404</t>
  </si>
  <si>
    <t>407</t>
  </si>
  <si>
    <t>413</t>
  </si>
  <si>
    <t>416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</si>
  <si>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</si>
  <si>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</si>
  <si>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</si>
  <si>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</si>
  <si>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</si>
  <si>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</si>
  <si>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</si>
  <si>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</si>
  <si>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</si>
  <si>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</si>
  <si>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</si>
  <si>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</si>
  <si>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</si>
  <si>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</si>
  <si>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</si>
  <si>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</si>
  <si>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</si>
  <si>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</si>
  <si>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</si>
  <si>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</si>
  <si>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442</t>
  </si>
  <si>
    <t>443</t>
  </si>
  <si>
    <t>444</t>
  </si>
  <si>
    <t>445</t>
  </si>
  <si>
    <t>451</t>
  </si>
  <si>
    <t>452</t>
  </si>
  <si>
    <t>453</t>
  </si>
  <si>
    <t>454</t>
  </si>
  <si>
    <t>455</t>
  </si>
  <si>
    <t>456</t>
  </si>
  <si>
    <t>458</t>
  </si>
  <si>
    <t>459</t>
  </si>
  <si>
    <t>460</t>
  </si>
  <si>
    <t>461</t>
  </si>
  <si>
    <t>467</t>
  </si>
  <si>
    <t>468</t>
  </si>
  <si>
    <t>469</t>
  </si>
  <si>
    <t>471</t>
  </si>
  <si>
    <t>473</t>
  </si>
  <si>
    <t>475</t>
  </si>
  <si>
    <t>476</t>
  </si>
  <si>
    <t>481</t>
  </si>
  <si>
    <t>484</t>
  </si>
  <si>
    <t>485</t>
  </si>
  <si>
    <t>487</t>
  </si>
  <si>
    <t>488</t>
  </si>
  <si>
    <t>489</t>
  </si>
  <si>
    <t>490</t>
  </si>
  <si>
    <t>491</t>
  </si>
  <si>
    <t>492</t>
  </si>
  <si>
    <t>495</t>
  </si>
  <si>
    <t>496</t>
  </si>
  <si>
    <t>497</t>
  </si>
  <si>
    <t xml:space="preserve">Покупка нефтепродуктов  с помощью электронных карт на АЗС                                        </t>
  </si>
  <si>
    <t>01401000000</t>
  </si>
  <si>
    <t>85.11.1</t>
  </si>
  <si>
    <t>Поставка бумаги для офиса</t>
  </si>
  <si>
    <t>Поставка электрической энергии</t>
  </si>
  <si>
    <t>Поставка электротехнической продукции</t>
  </si>
  <si>
    <t>796, 018</t>
  </si>
  <si>
    <t xml:space="preserve">Текущий ремонт универсальных крупнотоннажных 20 футовых контейнеров </t>
  </si>
  <si>
    <t>Поставка (отпуск) тепловой энергии в горячей воде</t>
  </si>
  <si>
    <t>тыс. Гкал</t>
  </si>
  <si>
    <t>52401376000</t>
  </si>
  <si>
    <t>01401363000</t>
  </si>
  <si>
    <t>Благоустройство и комплексное обслуживание газонов и цветников</t>
  </si>
  <si>
    <t>058</t>
  </si>
  <si>
    <t>тыс. м2</t>
  </si>
  <si>
    <t>50401377000</t>
  </si>
  <si>
    <t xml:space="preserve">Профилактические испытания и измерения параметров электрооборудования участков производства </t>
  </si>
  <si>
    <t>7250000</t>
  </si>
  <si>
    <t xml:space="preserve">Поставка расходных материалов для офисной техники </t>
  </si>
  <si>
    <t>50401000000</t>
  </si>
  <si>
    <t>52401000000</t>
  </si>
  <si>
    <t>Обслуживание средств офисной техники</t>
  </si>
  <si>
    <t>64.2</t>
  </si>
  <si>
    <t>Услуги подвижной радиосвязи</t>
  </si>
  <si>
    <t>Услуги ведомственной телефонной связи</t>
  </si>
  <si>
    <t>trcont @trcont.ru</t>
  </si>
  <si>
    <t>7708591995</t>
  </si>
  <si>
    <t>Аренда транспортных средств с экипажем</t>
  </si>
  <si>
    <t>66.03</t>
  </si>
  <si>
    <t>63.1</t>
  </si>
  <si>
    <t>6312000</t>
  </si>
  <si>
    <t>Рекламно-информационная деятельность</t>
  </si>
  <si>
    <t>67.12.1; 63.40</t>
  </si>
  <si>
    <t>Таможенное оформление документов</t>
  </si>
  <si>
    <t>40.3</t>
  </si>
  <si>
    <t>4030000</t>
  </si>
  <si>
    <t>01.41.2</t>
  </si>
  <si>
    <t>4540030</t>
  </si>
  <si>
    <t>74.20; 45.34</t>
  </si>
  <si>
    <t>3010050; 7250000</t>
  </si>
  <si>
    <t>6420020; 6420030</t>
  </si>
  <si>
    <t>Республика Беларусь</t>
  </si>
  <si>
    <t>Терминальное обслуживание на терминалах ОАО "РЖД"</t>
  </si>
  <si>
    <t>29.22; 63.11</t>
  </si>
  <si>
    <t>Обслуживание рефконтейнеров</t>
  </si>
  <si>
    <t>9460000; 6310000</t>
  </si>
  <si>
    <t>3100000; 9424000</t>
  </si>
  <si>
    <t>Строительство контейнерного терминала</t>
  </si>
  <si>
    <t>Газофикация котельной</t>
  </si>
  <si>
    <t>4560000</t>
  </si>
  <si>
    <t>тысяча пачек</t>
  </si>
  <si>
    <t xml:space="preserve"> условная единица</t>
  </si>
  <si>
    <t>на</t>
  </si>
  <si>
    <t>год</t>
  </si>
  <si>
    <t>ОАО "ТрансКонтейнер"</t>
  </si>
  <si>
    <t xml:space="preserve">8 (495) 788-17-17 </t>
  </si>
  <si>
    <t>Финансовая информация Bloomberg</t>
  </si>
  <si>
    <t>Оценка работы Совета директоров и его комитетов</t>
  </si>
  <si>
    <t>Разработка дизайна (оформления) годового отчета ОАО "ТрансКонтейнер" за 2013 год, печать тиража годового отчета ОАО "ТрансКонтейнер" за 2013 год</t>
  </si>
  <si>
    <t>Юридические услуги</t>
  </si>
  <si>
    <t>Услуги по осуществлению письменного перевода текстов с русского языка на иностранные языки, с иностранного языка на русский язык, услуги устного последовательного  перевода  с русского языка на иностранные языки и с иностранных языков на русский язык, услуги по организации нотариального заверения, апостилирования и организации легализации документов.</t>
  </si>
  <si>
    <t>Консультативные услуги по обеспечению безопасности</t>
  </si>
  <si>
    <t>Аудит информационной безопасности</t>
  </si>
  <si>
    <t>Внедрение системы защиты персональных данных</t>
  </si>
  <si>
    <t>Авиа- и ж.д. билеты, гостиницы, организация обслуживания в ВИП-залах</t>
  </si>
  <si>
    <t xml:space="preserve">Определение текущей (восстановительной) стоимости объекта оценки для целей бухгалтерского учета Объекта оценки в соответствии с российскими стандартами бухгалтерского учета. Использование Федеральных стандартов оценки (ФСО №1, ФСО №2. ФСО №3).
</t>
  </si>
  <si>
    <t>1. Обеспечение представителей Заказчика справочными и раздаточными материалами.
2. Оказание Услуг по повышению квалификации  представителей Заказчика. 
3. По окончании оказания Услуг выдача представителю Заказчика документа, подтверждающего факт прохождения обучения.</t>
  </si>
  <si>
    <t>Страхование ответственности директоров, должностных лиц и компаний</t>
  </si>
  <si>
    <t>Консультационные услуги по КСУР</t>
  </si>
  <si>
    <t>60.1</t>
  </si>
  <si>
    <t>Аренда контейнеров</t>
  </si>
  <si>
    <t>штука , пог.м</t>
  </si>
  <si>
    <t>Ремонт и обслуживание ричстакеров</t>
  </si>
  <si>
    <t>Проектно-изыскательские работы по реконструкции контейнерного терминала</t>
  </si>
  <si>
    <t>Капитальный ремонт зданий</t>
  </si>
  <si>
    <t>Капитальный ремонт сооружений (площадка)</t>
  </si>
  <si>
    <t xml:space="preserve">Погрузочно-разгрузочные работы </t>
  </si>
  <si>
    <t>Капитальный ремонт территории механизированной площадки (лит. Г5)</t>
  </si>
  <si>
    <t>Капитальный ремонт цеха по переработке контейнеров (лит.I,II)</t>
  </si>
  <si>
    <t>Капитальный ремонт отдельностоящего здания, лит.А</t>
  </si>
  <si>
    <t>Капитальный ремонт отдельностоящего здания, лит.Д</t>
  </si>
  <si>
    <t>Проектно-изыскательские работы по реконструкции контейнерного терминала АКП Блочная</t>
  </si>
  <si>
    <t>Проектно-изыскательские работы на устройство трансформаторной модульной подстанции 2*400кВа на АКП Лагерная</t>
  </si>
  <si>
    <t>Проектно-изыскательские работы на строительство холодного склада на АКП Костариха</t>
  </si>
  <si>
    <t>Проектно-изыскательские работы на строительство хоз. противопожарного водопровода на АКП Киров-Котласский</t>
  </si>
  <si>
    <t>Проектно-изыскательские работы на устройство трансформаторной модульной подстанции 2*250кВа на АКП Киров-Котласский</t>
  </si>
  <si>
    <t>Проектно-изыскательские работы на реконструкцию контейнерного терминала на АКП Лагерная</t>
  </si>
  <si>
    <t>Благоустройство большегрузной контейнерной площадки (СМР по перепрофилированию площадки под работу автопогрузчиком Kalmar)</t>
  </si>
  <si>
    <t>Капитальный ремонт ограждения контейнерной площадки АКП Позимь</t>
  </si>
  <si>
    <t>Проектно-изыскательские работы  контейнерных площадок 8,9 тупика</t>
  </si>
  <si>
    <t>Реконструкция контейнерных площадок 8.9 тупика</t>
  </si>
  <si>
    <t>Обработка контейнерных грузов в порту Восточном</t>
  </si>
  <si>
    <t>Содержание и обслуживание охрано-пожарной сигнализации</t>
  </si>
  <si>
    <t>Закупка электроэнергии</t>
  </si>
  <si>
    <t>Приобретение измерителя - сигнализатора поискового ИСП-РМ1401Л-01</t>
  </si>
  <si>
    <t>Пользование тепловой энергией в горячей воде (ЦРБК)</t>
  </si>
  <si>
    <t>Приобретение канцтоваров</t>
  </si>
  <si>
    <t>Поставка товара (лакокрасочная продукция), ЦРБК</t>
  </si>
  <si>
    <t>Проведение предрейсовых медосмотров водителей автотранспортных средств</t>
  </si>
  <si>
    <t>Текущий ремонт помещения №2 в депо Шахунья</t>
  </si>
  <si>
    <t>Монтаж и пуско-наладочные работы системы пожаротушения покрасочной камеры в депо Шахунья</t>
  </si>
  <si>
    <t xml:space="preserve">Таможенное оформление товара </t>
  </si>
  <si>
    <t>Медицинские услуги по проведению медицинских осмотров</t>
  </si>
  <si>
    <t>Страхование грузов</t>
  </si>
  <si>
    <t>Хранение приватных контейнеров на альтернативном терминале</t>
  </si>
  <si>
    <t>Проектно-изыскательские работы по строительству контейнерного терминала</t>
  </si>
  <si>
    <t>Капитальный ремонт здания по ремонту контейнеров Барнаул</t>
  </si>
  <si>
    <t>Капитальный ремонт автомобильной дороги Клещиха</t>
  </si>
  <si>
    <t>Капитальный ремонт здания насосной станции с заземленным резервуаром Клещиха</t>
  </si>
  <si>
    <t>Капитальный ремонт проходной Клещиха</t>
  </si>
  <si>
    <t>Капитальный ремонт проходной Омск-Восточный</t>
  </si>
  <si>
    <t>Капитальный ремонт асфальтовой площадки покрытия Омск-Восточный</t>
  </si>
  <si>
    <t>Капитальный ремонт ограждения Омск-Восточный</t>
  </si>
  <si>
    <t>Текущий ремонт Сервисного центра ул. Титова г. Новосибирск</t>
  </si>
  <si>
    <t>2893030; 2021000</t>
  </si>
  <si>
    <t>плотн. куб.м</t>
  </si>
  <si>
    <t>2714000</t>
  </si>
  <si>
    <t>27; 28.6; 51</t>
  </si>
  <si>
    <t>Поставка древесноплитных материалов</t>
  </si>
  <si>
    <t>Приобретение  топлива для ТС</t>
  </si>
  <si>
    <t>15000</t>
  </si>
  <si>
    <t>Москва</t>
  </si>
  <si>
    <t>Слежение за вагонами и контейнерами ТК по Казахстану</t>
  </si>
  <si>
    <t>Сопровождение АС ПРО</t>
  </si>
  <si>
    <t>Сопровождение АС МСФО</t>
  </si>
  <si>
    <t>Сопровождение ЗУП</t>
  </si>
  <si>
    <t>Подсистема бюджетирования ИКС ТК на базе ПП «1С:Консолидация 8» и подсистема операционного бюджетирования АС бюджетного управления на базе ПП «1С:Консолидация 8» для ОАО «ТрансКонтейнер»</t>
  </si>
  <si>
    <t>Сопровождение автоматизированной системы бюджетного контроля (АСБК)</t>
  </si>
  <si>
    <t>Сопровождение ПО "Корпоративная система отчетности по эксплуатационной деятельности" для ОАО "ТрансКонтейнер"</t>
  </si>
  <si>
    <t>Формирование и передача данных в «Портал ТрансКонтейнер» в объеме перевозочных и сопроводительных документов на контейнеры Заказчика, организация декларирования и  формирования таможенных деклараций на контейнеры Заказчика</t>
  </si>
  <si>
    <t>Поставка товара, всевозможные товары хозяйственного и строительного назначения</t>
  </si>
  <si>
    <t>7492</t>
  </si>
  <si>
    <t>Охрана объектов  производственного назначения</t>
  </si>
  <si>
    <t>Охрана объектов  общехозяйственного  назначения</t>
  </si>
  <si>
    <t>70.20</t>
  </si>
  <si>
    <t>Аренда офисных помещений</t>
  </si>
  <si>
    <t>Услуги по управлению автомобилями</t>
  </si>
  <si>
    <t>74.70</t>
  </si>
  <si>
    <t>7493</t>
  </si>
  <si>
    <t>Уборка помещений</t>
  </si>
  <si>
    <t>Поставка пиломатериалов для крепления автомобилей</t>
  </si>
  <si>
    <t>51.70</t>
  </si>
  <si>
    <t>2714720</t>
  </si>
  <si>
    <t>Поставка сварочной проволоки</t>
  </si>
  <si>
    <t>28.63; 28.7</t>
  </si>
  <si>
    <t>Покупка запорно-пломбировочных устройств</t>
  </si>
  <si>
    <t>18.21</t>
  </si>
  <si>
    <t>1816000; 1819000</t>
  </si>
  <si>
    <t xml:space="preserve">Приобретение спецодежды </t>
  </si>
  <si>
    <t>Поставка электроэнергии (АКП Ростов-Товарный)</t>
  </si>
  <si>
    <t>Поставка электроэнергии (АКП Краснодар)</t>
  </si>
  <si>
    <t>Поставка электроэнергии (АКП Скачки)</t>
  </si>
  <si>
    <t>Капитальный ремонт кровли здания ДС литер 1 агентства Ростов-Товарный</t>
  </si>
  <si>
    <t>Капитальный ремонт асфальтового покрытия агентства Ростов-Товарный</t>
  </si>
  <si>
    <t>Капитальный ремонт административного здания  агентства Скачки</t>
  </si>
  <si>
    <t>Реконструкция производственно-бытового помещения ПБП (в части обустройства чердачного помещения)</t>
  </si>
  <si>
    <t>Ремонт и техническое обслуживание оргтехники, вычислительной техники, средств связи</t>
  </si>
  <si>
    <t xml:space="preserve">Содержание и обслуживание станков </t>
  </si>
  <si>
    <t>29.40.9</t>
  </si>
  <si>
    <t>2940000</t>
  </si>
  <si>
    <t>Транспортно-экспедиционное обслуживание перевозки грузов</t>
  </si>
  <si>
    <t>91</t>
  </si>
  <si>
    <t>Монтаж ОПС Здание контейнерной одноэтажное Барнаул</t>
  </si>
  <si>
    <t>Монтаж ОПС нежилое помещение в здании одноэтажном Барнаул</t>
  </si>
  <si>
    <t>Монтаж ОПС здание цеха по ремонту контейнеров</t>
  </si>
  <si>
    <t>Капитальный ремонт теплотрассы Омск-Восточный</t>
  </si>
  <si>
    <t>Капитальный ремонт здания маневровых диспетчеров инв. №001/00/00010030   (АКП г.Санкт-Петербург-Тов-Вит)</t>
  </si>
  <si>
    <t>Капитальный ремонт здания производственно-бытового инв. №001/00/000100149         (ЦРБК)</t>
  </si>
  <si>
    <t>Капитальный ремонт теплотрассы инв. №001/00/00030005   (ЦРБК)</t>
  </si>
  <si>
    <t>Модернизация кранов</t>
  </si>
  <si>
    <t xml:space="preserve">Актуализация ТУ на платформы 13-9009 (внесение уточнений в  Технич. Условия и классификатор родов грузов подв. состава)  </t>
  </si>
  <si>
    <t>Реконструкция здания Депо по ремонту контейнеров и пристроек к нему</t>
  </si>
  <si>
    <t>Работы по развитию Корпоративной отчетности</t>
  </si>
  <si>
    <t>Приобретение лицензий Системы Электронного Документоборота</t>
  </si>
  <si>
    <t>Проектно-изыскательские работы по реконструкции контейнерного терминала АКП Екатеринбург-Товарный</t>
  </si>
  <si>
    <t>Капитальный ремонт центральной проходной Омск-Восточный</t>
  </si>
  <si>
    <t>Снабжение электроэнергией агентства на ст. Черниковка</t>
  </si>
  <si>
    <t>Снабжение электроэнергией агентства на ст. Пенза</t>
  </si>
  <si>
    <t>Аренда автотранспортных средств с экипажем</t>
  </si>
  <si>
    <t>Модернизация кропоративной телефонной системы</t>
  </si>
  <si>
    <t>Капитальный ремонт оборудования  теплового пункта в здании теплоцентраинв. №001/00/00010056   (ЦРБК)</t>
  </si>
  <si>
    <t>Капитальный ремонт здания склада  инв № 346 агентства на ст. Черниковка</t>
  </si>
  <si>
    <t xml:space="preserve">Монтаж систем телевизионного видеонаблюдения и пожарной сигнализации в головном офисе, проведение пусконаладочных работ на всем комплексе технических средств охраны </t>
  </si>
  <si>
    <t>16</t>
  </si>
  <si>
    <t xml:space="preserve">Монтаж системы автоматической пожарной сигнализации </t>
  </si>
  <si>
    <t>Модернизация теплового пункта</t>
  </si>
  <si>
    <t>Поставка запасных частей к ж.д.вагонам</t>
  </si>
  <si>
    <t>Сведения
о начальной (максимальной)
цене договора
(цене лота), руб. без  НДС</t>
  </si>
  <si>
    <t>Капитальный ремонт здания товарной конторы Юдинской дистанции гражданских сооружений на АКП Лагерная</t>
  </si>
  <si>
    <t xml:space="preserve">Поставка нефтепродуктов  для погрузчиков и котельной                    </t>
  </si>
  <si>
    <t>501</t>
  </si>
  <si>
    <t>502</t>
  </si>
  <si>
    <t>Поставка электроэнергии АКП ст. М-Т-Павелецкая</t>
  </si>
  <si>
    <t>4010000; 9440010</t>
  </si>
  <si>
    <t>40.10; 51.56.4</t>
  </si>
  <si>
    <t>503</t>
  </si>
  <si>
    <t>504</t>
  </si>
  <si>
    <t>505</t>
  </si>
  <si>
    <t>35.21</t>
  </si>
  <si>
    <t>3520001</t>
  </si>
  <si>
    <t>35.22</t>
  </si>
  <si>
    <t>3520002</t>
  </si>
  <si>
    <t>закупка у единственного поставщика (исполнителя, подрядчика)</t>
  </si>
  <si>
    <t>закупка способом размещения оферты</t>
  </si>
  <si>
    <t>закупка способом запроса котировок цен</t>
  </si>
  <si>
    <t xml:space="preserve">закупка способом запроса котировок цен </t>
  </si>
  <si>
    <t>открытый конкурс</t>
  </si>
  <si>
    <t>Монтаж системы видеонаблюдения контейнерных площадок для переработки 40-фут. контейнеров инв.№86, среднетоннажных контейнеров инв. №87 агентства на ст. Черниковка</t>
  </si>
  <si>
    <t>23.20</t>
  </si>
  <si>
    <t>Поставка топлива для автотранспорта филиала</t>
  </si>
  <si>
    <t>78401000000</t>
  </si>
  <si>
    <t>г. Ярославль</t>
  </si>
  <si>
    <t>81</t>
  </si>
  <si>
    <t>213</t>
  </si>
  <si>
    <t>307</t>
  </si>
  <si>
    <t>Техническа поддержка системы мультимедиа</t>
  </si>
  <si>
    <t>31.62.9</t>
  </si>
  <si>
    <t>506</t>
  </si>
  <si>
    <t>СОГЛАСОВАНО:</t>
  </si>
  <si>
    <t>УТВЕРЖДАЮ:</t>
  </si>
  <si>
    <t>ГОДОВОЙ ПЛАН ЗАКУПОК</t>
  </si>
  <si>
    <t>Поставка путевок в детские и взрослые оздоровительные учреждения ОАО "РЖД"</t>
  </si>
  <si>
    <t>закупка способом запроса предложений</t>
  </si>
  <si>
    <t>Поставка продукции производственно-технического назначения  (крепежные изделия)</t>
  </si>
  <si>
    <t>Поставка продукции производственно-технического назначения  (сварочное оборудование)</t>
  </si>
  <si>
    <t>Поставка продукции производственно-технического назначения  (электро и ручной инструмент)</t>
  </si>
  <si>
    <t xml:space="preserve">               Кемеровская область  </t>
  </si>
  <si>
    <t>Лизинг вагонов</t>
  </si>
  <si>
    <t>Работы по развитию системы Бюджетирования. Калькуляции себестоимости, программы ремонта, КРI, анализ затрат.</t>
  </si>
  <si>
    <t>Работы по развитию системы Бюджетирования. Инвестиции</t>
  </si>
  <si>
    <t>Работы по развитию системы Бюджетирования. АБФ</t>
  </si>
  <si>
    <t>Аренда площадей и обеспечение их функционирования для участия на российских и международных выставках и мероприятиях</t>
  </si>
  <si>
    <t>1. Оказание консультационных услуг по разработке методологии ценообразования на интермодальные, международные перевозки (в экспортно/импортном, транзитном и внутригосударственном сообщениях), в том числе по адаптации существующих методик ценообразования ОАО "ТрансКонтейнер" к новым правилам трансфертного ценообразования.
2. Консультационные услуги в области налогообложения и права.</t>
  </si>
  <si>
    <t>Услуги по предоставлению контейнеров собственности морских линий</t>
  </si>
  <si>
    <t>Услуги депозитария по хранению сертификата ценных бумаг и учету прав</t>
  </si>
  <si>
    <t>3000000</t>
  </si>
  <si>
    <t>30.02</t>
  </si>
  <si>
    <t>Сопровождение ИРС Перевозки</t>
  </si>
  <si>
    <t>Оказание услуг подвижной радиотелефонной связи</t>
  </si>
  <si>
    <t>Услуги оператора Портала ОАО "ТрансКонтейнер"</t>
  </si>
  <si>
    <t>Работы по развитию Системы диспетчеризации</t>
  </si>
  <si>
    <t>Слежение за вагонами и контейнерами по Белоруссии</t>
  </si>
  <si>
    <t>Слежение за вагонами и контейнерами по Украине</t>
  </si>
  <si>
    <t>Украина</t>
  </si>
  <si>
    <t>Приобретение офисного здания в г. Воронеж</t>
  </si>
  <si>
    <t>Расчет тарифов ОАО "ТрансКонтейнер"</t>
  </si>
  <si>
    <t>Аренда (субаренда) вагонов</t>
  </si>
  <si>
    <t>Разработка документации на изготовление 60-фут. контейнера</t>
  </si>
  <si>
    <t>г. Брест, Республика Беларусь</t>
  </si>
  <si>
    <t>Услуги морских перевозчиков (морской фрахт)</t>
  </si>
  <si>
    <t>Прочие услуги по ТЭО: Оказание терминальных услуг, связанных с погрузкой/выгрузкой грузов в/из контейнеров, в т.ч. крупногабаритных и длинномерных грузов, использование спецтехники, крепление/раскрепления автомобилей в контейнерах,  раскрепление контейнеров в вагонах и очистка вагонов от реквизитов крепления, погрузка/выгрузка домашних вещей по городу</t>
  </si>
  <si>
    <t>Проведение землеустраительных работ по формированию земельного участка (частей земельного участка) в границах полосы отвода железной дороги на ст. Люблино Курского направления Московской ж.д.</t>
  </si>
  <si>
    <t>Казахстан</t>
  </si>
  <si>
    <t>Анализ практики корпоративного управления (международный рейтинг)</t>
  </si>
  <si>
    <t>Услуги по продаже авиа, жд билетов</t>
  </si>
  <si>
    <t>63207</t>
  </si>
  <si>
    <t>г. Балаково, Саратовская область</t>
  </si>
  <si>
    <t>63.11.1</t>
  </si>
  <si>
    <t>6000000;
6100000</t>
  </si>
  <si>
    <t>6330000</t>
  </si>
  <si>
    <t>Услуги по осуществлению и/или организации перевозок водным транспортом грузов и контейнеров, следующих в ПСЖВС</t>
  </si>
  <si>
    <t>Весь мир</t>
  </si>
  <si>
    <t>Страны Европы</t>
  </si>
  <si>
    <t>Страны Европы, Средиземноморья, Израиль и Египет</t>
  </si>
  <si>
    <t>Агентские услуги, связанные с привлечением грузов на сервис Заказчика и обеспечением эффективного использования вагонов и контейнеров Заказчика на территории Республики Армении</t>
  </si>
  <si>
    <t>Услуги по осуществлению и/или организации перевозки различными видами транспорта грузов и контейнеров в международном сообщении</t>
  </si>
  <si>
    <t>Территории иностранных государств</t>
  </si>
  <si>
    <t>г. Новокузнецк</t>
  </si>
  <si>
    <t>РФ,Страны АТР, Европы</t>
  </si>
  <si>
    <t>г. Москва</t>
  </si>
  <si>
    <t>РФ, Средняя Азия</t>
  </si>
  <si>
    <t>РФ, страны АТР, Европы</t>
  </si>
  <si>
    <t>г. Киров</t>
  </si>
  <si>
    <t>г. Воронеж</t>
  </si>
  <si>
    <t>Кировскакя область</t>
  </si>
  <si>
    <t>Амурская область, г.Благовещенск</t>
  </si>
  <si>
    <t>Аренда офисного помещения (С-Пб, Кировский р-он)</t>
  </si>
  <si>
    <t>Аренда офисного помещения (С-Пб, Центральный р-он)</t>
  </si>
  <si>
    <t>70.12</t>
  </si>
  <si>
    <t>7010032</t>
  </si>
  <si>
    <t>7410000; 8090010</t>
  </si>
  <si>
    <t>1 квартал 2013</t>
  </si>
  <si>
    <t>Рекламно-информационные услуги в рамках бизнес-форума "Стратегическое партнерство 1520"</t>
  </si>
  <si>
    <t>743090</t>
  </si>
  <si>
    <t>Рекламно-
информационные
 услуги по размещению рекламной продукции Заказчика во время проведения домашних матчей ФК «Локомотив» в рамках «СОГАЗ – Чемпионат России по футболу»</t>
  </si>
  <si>
    <t>7250020</t>
  </si>
  <si>
    <t>Сервисное обслуживание оборудование телефонной связи</t>
  </si>
  <si>
    <t>2 квартал 2013</t>
  </si>
  <si>
    <t>3 квартал 2013</t>
  </si>
  <si>
    <t>4 квартал 2013</t>
  </si>
  <si>
    <t xml:space="preserve">1 квартал 2013        </t>
  </si>
  <si>
    <t>191</t>
  </si>
  <si>
    <t>192</t>
  </si>
  <si>
    <t>201</t>
  </si>
  <si>
    <t>202</t>
  </si>
  <si>
    <t>238</t>
  </si>
  <si>
    <t>390</t>
  </si>
  <si>
    <t>391</t>
  </si>
  <si>
    <t>392</t>
  </si>
  <si>
    <t>408</t>
  </si>
  <si>
    <t>463</t>
  </si>
  <si>
    <t>464</t>
  </si>
  <si>
    <t>466</t>
  </si>
  <si>
    <t>477</t>
  </si>
  <si>
    <t>478</t>
  </si>
  <si>
    <t>479</t>
  </si>
  <si>
    <t>498</t>
  </si>
  <si>
    <t>499</t>
  </si>
  <si>
    <t>500</t>
  </si>
  <si>
    <t>507</t>
  </si>
  <si>
    <t>Агентские услуги, связанные с организацией по поручению Принципала перевозок различными видами транспорта грузов в контейнерах по территории стран Европы</t>
  </si>
  <si>
    <t>Агентские услуги, связанные с организацией по поручению Принципала перевозок морским транспортом грузов в контейнерах на территории стран Европы, Средиземноморья, Израиля и Египта</t>
  </si>
  <si>
    <t>КНР, страны АТР</t>
  </si>
  <si>
    <t xml:space="preserve">Выполнение работ по техническому осмотру, экспертизе промышленной безопасности и комплексному обследованию технических устройств на опасных производственных объектах ОАО "ТрансКонтейнер" </t>
  </si>
  <si>
    <t>74.20</t>
  </si>
  <si>
    <t>263</t>
  </si>
  <si>
    <t>405</t>
  </si>
  <si>
    <t>470</t>
  </si>
  <si>
    <t>472</t>
  </si>
  <si>
    <t>Услуги по допуску ценных бумаг к торгам на площадке IOB Лондонской торговой биржи и поддержанию торговли такими бумагами</t>
  </si>
  <si>
    <t>67.11.1</t>
  </si>
  <si>
    <t>5190010</t>
  </si>
  <si>
    <t>508</t>
  </si>
  <si>
    <t>Обеспечение участия Заказчика в соревнованиях Железнодорожной футбольной лиги</t>
  </si>
  <si>
    <t>4560531</t>
  </si>
  <si>
    <t xml:space="preserve"> Услуги по осуществлению и/или организации перевозок морским транспортом грузов и контейнеров в международном сообщении с использованием сервисов морских судоходных линий, включая предоставление контейнеров под перевозку под обязательство по их возврату, и иных услуг, прямо или косвенно связанных с организацией и осуществлением перевозочного процесса (включая оплату тарифов, сборов, плат и прочих платежей за работы и услуги морских линий, стивидоров, морских портов, прочих соисполнителей и также агентов) в 2013-2015 годах.</t>
  </si>
  <si>
    <t>Доставка 200 ед. 20-футовых и 200 40-футовых контейнеров до границы Российской Федерации</t>
  </si>
  <si>
    <t>976</t>
  </si>
  <si>
    <t>дфэ</t>
  </si>
  <si>
    <t>7020020</t>
  </si>
  <si>
    <t>Услуги по административному управлению и комплексной эксплуатации офисного здания</t>
  </si>
  <si>
    <t>Выполнение работ по организации участия Заказчика в 18-й Международной Выставке и Конференции по Транспорту и Логистике «ТрансРоссия 2013»</t>
  </si>
  <si>
    <t>7260000 7260090 3020000</t>
  </si>
  <si>
    <t xml:space="preserve">оказание услуг по заправке автотранспорта  топливом по смарт-картам </t>
  </si>
  <si>
    <t>65, 57, 80, 75, 71, 37,33,94</t>
  </si>
  <si>
    <t>Свердловская обл., Пермский край, Республика Башкорстан, Челябинская обл., Тюменская обл., Курганская обл., Кировская обл., Удмуртская республика</t>
  </si>
  <si>
    <t>Монтаж системы пожаротушения, дымоудаления административного нежилого здания г. Самара</t>
  </si>
  <si>
    <t>Поставку металлопроката листового  горячекатаного толщиной 2;5;6 мм</t>
  </si>
  <si>
    <t>162,5</t>
  </si>
  <si>
    <t>Строительство площадки для стоянки автотранспорта и складирования оборудования на контейнерном терминале станции Батарейная</t>
  </si>
  <si>
    <t>Строительство инженерных систем на контейнерном терминале станции Батарейная</t>
  </si>
  <si>
    <t xml:space="preserve">оказание услуг по заправке автотранспорта  топливом по смарт-картам, поставка дизельного топлива </t>
  </si>
  <si>
    <t>Красноярский край</t>
  </si>
  <si>
    <t>Окончание строительства установки на подключение рефрижераторных крупнотоннажных контейнеров</t>
  </si>
  <si>
    <t xml:space="preserve">Поставка электроэнергии </t>
  </si>
  <si>
    <t>Охрана объектов производственного назначения</t>
  </si>
  <si>
    <t>г. Пермь</t>
  </si>
  <si>
    <t>г. Нижневартовск</t>
  </si>
  <si>
    <t>60.24.3</t>
  </si>
  <si>
    <t>Аренда транспортного средства с экипажем</t>
  </si>
  <si>
    <t xml:space="preserve"> Условная единица</t>
  </si>
  <si>
    <t>71401360</t>
  </si>
  <si>
    <t>71136</t>
  </si>
  <si>
    <t>65401360</t>
  </si>
  <si>
    <t>г. Хабаровск</t>
  </si>
  <si>
    <t>г. Южно-Сахалинск</t>
  </si>
  <si>
    <t>60.6         07.4273       90.9</t>
  </si>
  <si>
    <t>50.1</t>
  </si>
  <si>
    <t>5010000</t>
  </si>
  <si>
    <t xml:space="preserve">Поставка легкового автомобиля вместимостью до 7 мест </t>
  </si>
  <si>
    <t>34.10</t>
  </si>
  <si>
    <t>Поставка грузопассажирского транспортного средства</t>
  </si>
  <si>
    <t>Заключение дополнительного соглашения с НПФ "Благосостояние"</t>
  </si>
  <si>
    <t>г. Красноярск</t>
  </si>
  <si>
    <t>Охранные услуги</t>
  </si>
  <si>
    <t>4560522; 7492000; 3230000</t>
  </si>
  <si>
    <t>Установка и монтаж системы видеонаблюдения, АКП г. Тверь</t>
  </si>
  <si>
    <t>г. Тверь</t>
  </si>
  <si>
    <t>Оказание консультационных услуг и выполнение работ по проекту внедрения автоматизированной системы управления операционной деятельностью ОАО «ТрансКонтейнер»</t>
  </si>
  <si>
    <t>Аренда земельного участка, расположенного по адресу: улица Автомагистральная,города Екатеринбурга, Железнодорожного административного района, для строительства и дальнейшей эксплуатации контейнерного терминала</t>
  </si>
  <si>
    <t>г. Екатеринбург</t>
  </si>
  <si>
    <t>70.0</t>
  </si>
  <si>
    <t>7000000</t>
  </si>
  <si>
    <t xml:space="preserve">Поставка  топлива  по топливным картам </t>
  </si>
  <si>
    <t>85.11.2</t>
  </si>
  <si>
    <t>01000000000</t>
  </si>
  <si>
    <t>Алтайский край</t>
  </si>
  <si>
    <t>Сочи,Анапа,Лиски,Алушта,Ялта</t>
  </si>
  <si>
    <t>07415</t>
  </si>
  <si>
    <t xml:space="preserve">Поставку металлопроката листового  горячекатаного толщиной 4 мм </t>
  </si>
  <si>
    <t>228,5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</si>
  <si>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</si>
  <si>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</si>
  <si>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</si>
  <si>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</si>
  <si>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</si>
  <si>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</si>
  <si>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</si>
  <si>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</si>
  <si>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</si>
  <si>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</si>
  <si>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</si>
  <si>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</si>
  <si>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</si>
  <si>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</si>
  <si>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</si>
  <si>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</si>
  <si>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</si>
  <si>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</si>
  <si>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</si>
  <si>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</si>
  <si>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</si>
  <si>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532</t>
  </si>
  <si>
    <t>533</t>
  </si>
  <si>
    <t>536</t>
  </si>
  <si>
    <t>538</t>
  </si>
  <si>
    <t>539</t>
  </si>
  <si>
    <t>540</t>
  </si>
  <si>
    <t>541</t>
  </si>
  <si>
    <t>542</t>
  </si>
  <si>
    <t>543</t>
  </si>
  <si>
    <t>544</t>
  </si>
  <si>
    <t>66.02</t>
  </si>
  <si>
    <t>срок не определен</t>
  </si>
  <si>
    <t>7492060</t>
  </si>
  <si>
    <t>125047, г.г. Москва, Оружейный пер., д. 19</t>
  </si>
  <si>
    <t xml:space="preserve"> г. Москва</t>
  </si>
  <si>
    <t>Модернизация системы отопления (АКП г. Москва-Тов)</t>
  </si>
  <si>
    <t>Строительство ограждения контейнерного терминала (АКП г. Москва-Тов)</t>
  </si>
  <si>
    <t>Капитальный ремонт системы отопления и водоснабжения здания маневровых диспетчеров инв. №010008 (АКП г. Москва-Тов)</t>
  </si>
  <si>
    <t>Подача электрической энергии (АКП г. Москва-Тов)</t>
  </si>
  <si>
    <t>г. Барнаул</t>
  </si>
  <si>
    <t>г. Владивосток</t>
  </si>
  <si>
    <t>г. Грязи</t>
  </si>
  <si>
    <t>Строительство ограждения контейнерного терминала (АКП г. Калининград-Сорт)</t>
  </si>
  <si>
    <t>г. Калининград</t>
  </si>
  <si>
    <t xml:space="preserve">Капитальный ремонт здания для ремонта контейнеровинв. №010061        ( АКП г. Калининград- Сорт) </t>
  </si>
  <si>
    <t>г. Омск</t>
  </si>
  <si>
    <t>г. Новосибирск</t>
  </si>
  <si>
    <t>Содержание офисного помещения и коммунальные услуги (г. Новосибирск, ул.Жуковского, 102)</t>
  </si>
  <si>
    <t>г. Находка</t>
  </si>
  <si>
    <t>г. Нижний Новгород</t>
  </si>
  <si>
    <t>г. Иркутск</t>
  </si>
  <si>
    <t>г. Сочи</t>
  </si>
  <si>
    <t>г. Челябинск</t>
  </si>
  <si>
    <t>г. Сыктывкар</t>
  </si>
  <si>
    <t>г. Санкт-Петербург</t>
  </si>
  <si>
    <t>Капитальный ремонт теплотрассы парка В инв. №001/01/00030004   (АКП г. Санкт-Петербург-Тов-Вит)</t>
  </si>
  <si>
    <t>Капитальный ремонт здания ремонта контейнеров инв. №001/00/00010029  (АКП г. Санкт-Петербург-Тов-Вит)</t>
  </si>
  <si>
    <t>Капитальный ремонт мастерской производственного участка инв. №001/00/00010055                    (АКП г. Санкт-Петербург-Тов-Вит)</t>
  </si>
  <si>
    <t>Капитальный ремонт здания Витебского производственого участка инв. №001/00/00010039 (АКП г. Санкт-Петербург-Тов-Вит)</t>
  </si>
  <si>
    <t>Водоснабжение и водоотведение (АКП г. Санкт-Петербург-Тов-Вит)</t>
  </si>
  <si>
    <t>Капитальный ремонт здания начальника станции инв. №001/00/00010044 (АКП г. Санкт-Петербург-Тов-Вит)</t>
  </si>
  <si>
    <t>Строительство ограждения контейнерного терминала (АКП г. Санкт-Петербург-Тов-Вит)</t>
  </si>
  <si>
    <t>Содержание объектов (АКП г. Санкт-Петербург-Тов-Вит, АКП г. Санкт-Петербург-Финл, ЦРБК)</t>
  </si>
  <si>
    <t>Строительно-монтажные работы административно-бытового комплекса (АКП г. Санкт-Петербург-Финл)</t>
  </si>
  <si>
    <t>г. Уфа</t>
  </si>
  <si>
    <t xml:space="preserve">г. Пенза </t>
  </si>
  <si>
    <t>г. Самара</t>
  </si>
  <si>
    <t>Капитальный ремонт прилегающей территории  нежилого здания инв №12 г. Самара</t>
  </si>
  <si>
    <t>г. Чита</t>
  </si>
  <si>
    <t>г. Лондон, Великобритания</t>
  </si>
  <si>
    <t>г. Париж, Франция</t>
  </si>
  <si>
    <t>76212551000, 76401368000</t>
  </si>
  <si>
    <t>Забайкальский край, пгт.Забайкальск; Чита</t>
  </si>
  <si>
    <t xml:space="preserve">2 квартал 2013        </t>
  </si>
  <si>
    <t>г.Воронеж</t>
  </si>
  <si>
    <t>г.Москва</t>
  </si>
  <si>
    <t>г.Пермь</t>
  </si>
  <si>
    <t>г.Екатеринбург</t>
  </si>
  <si>
    <t>г.Санкт-Петербург</t>
  </si>
  <si>
    <t>г.Самара</t>
  </si>
  <si>
    <t>г.Новосибирск</t>
  </si>
  <si>
    <t>г.Чита</t>
  </si>
  <si>
    <t>Амурская область</t>
  </si>
  <si>
    <t>г.Хабаровск</t>
  </si>
  <si>
    <t>г.Иркутск</t>
  </si>
  <si>
    <t>г.Тверь</t>
  </si>
  <si>
    <t>Республика Удмуртия, г.Ижевск</t>
  </si>
  <si>
    <t>г.Красноярск</t>
  </si>
  <si>
    <t xml:space="preserve">Приобретение автомобиля </t>
  </si>
  <si>
    <t>г.Тюмень</t>
  </si>
  <si>
    <t>г.Сургут</t>
  </si>
  <si>
    <t>г.Нижневартовск</t>
  </si>
  <si>
    <t xml:space="preserve">    Возмещение затрат, понесенных Исполнителем по содержанию сетей теплоснабжения объектов филиала ОАО «Центр по перевозке грузов в контейнерах «ТрансКонтейнер» на Свердловской железной дороге по адресу г.Пермь, ул. Докучаева, д.60 </t>
  </si>
  <si>
    <t>г.Ростов-на-Дону г.Пятигорск  г.Владикавказ</t>
  </si>
  <si>
    <t>г.Кисловодск</t>
  </si>
  <si>
    <t>г.Сочи</t>
  </si>
  <si>
    <t>Приобретение 1800 единиц 20-футовых и 3800 единиц 40-футовых контейнеров</t>
  </si>
  <si>
    <t>РФ, страны СНГ и Балтии</t>
  </si>
  <si>
    <t xml:space="preserve">Предоставление во временное владение и пользование (аренда) транспортных средств за плату и  оказание услуг по управлению транспортными средствами, их технической эксплуатации, а также иные сопутствующие услуги. </t>
  </si>
  <si>
    <t>72.6, 52.48.15</t>
  </si>
  <si>
    <t>3020190, 3020198</t>
  </si>
  <si>
    <t>Приобретение компьютерного оборудоваия и оргтехники</t>
  </si>
  <si>
    <t>Поставка электроэнергии (АКП г. Санкт-Петербург-Финл)</t>
  </si>
  <si>
    <t>Поставка электроэнергии (АКП  г. Санкт-Петербург-Тов-Вит)</t>
  </si>
  <si>
    <t xml:space="preserve"> 5050010</t>
  </si>
  <si>
    <t xml:space="preserve">2320000 </t>
  </si>
  <si>
    <t>5050010</t>
  </si>
  <si>
    <t xml:space="preserve">Аренда помещений                               </t>
  </si>
  <si>
    <t xml:space="preserve">10.12;      51.19      </t>
  </si>
  <si>
    <t xml:space="preserve">Замена стандартного приводного кабельного барабана контейнерного перегружателя КК-Кнт 36-25/5,5/8-15-А6,У1 емкостью 70 м на приводной барабан емкостью 140м.  </t>
  </si>
  <si>
    <t>Построение системы технологического видеонаблюдения</t>
  </si>
  <si>
    <t>05423</t>
  </si>
  <si>
    <t>г. Уссурийск</t>
  </si>
  <si>
    <t>Монтаж трансформаторной модульной подстанции 2*250кВа</t>
  </si>
  <si>
    <t>44.40</t>
  </si>
  <si>
    <t>Оказание услуг по автоматизации процесса формирования и подачи заявок в ФАЖТ с целью регистрации/перерегистрации железнодорожного подвижного состава, автоматизации процесса формирования и отправки сообщения 4634 для первичного ввода в АБД ПВ данных листа учета комплектации паспорта вагона</t>
  </si>
  <si>
    <t xml:space="preserve">Аренда транспортных средств с экипажем </t>
  </si>
  <si>
    <t>Капитальный ремонт асфальтного покрытия на АКП Киров-Котласский</t>
  </si>
  <si>
    <t>545</t>
  </si>
  <si>
    <t>546</t>
  </si>
  <si>
    <t>547</t>
  </si>
  <si>
    <t>548</t>
  </si>
  <si>
    <t>г. Биробиджан</t>
  </si>
  <si>
    <t>549</t>
  </si>
  <si>
    <t>г. Комсомольск-на-Амуре</t>
  </si>
  <si>
    <t>552</t>
  </si>
  <si>
    <t>Ремонт и текущее обслуживание вычислительной техники и СХД</t>
  </si>
  <si>
    <t>553</t>
  </si>
  <si>
    <t>554</t>
  </si>
  <si>
    <t>Аренда транспортных средств с экипажем (агентство на ст.Черниковка)</t>
  </si>
  <si>
    <t>555</t>
  </si>
  <si>
    <t>Аренда транспортных средств с экипажем (агентство на ст.Ульяновск)</t>
  </si>
  <si>
    <t>Ульяновская область</t>
  </si>
  <si>
    <t>556</t>
  </si>
  <si>
    <t>Европа, США, Азия</t>
  </si>
  <si>
    <t>557</t>
  </si>
  <si>
    <t>Работы по доработке программного обеспечения системы электронного документооборота , созданной на основе прикладной программной платформы "OPTIMA-WorkFlow" версии 1.19</t>
  </si>
  <si>
    <t>558</t>
  </si>
  <si>
    <t>70.12.3</t>
  </si>
  <si>
    <t>7010040</t>
  </si>
  <si>
    <t>Аренда земельного участка (г. Владивосток)</t>
  </si>
  <si>
    <t>559</t>
  </si>
  <si>
    <t>560</t>
  </si>
  <si>
    <t>г. Кемерово</t>
  </si>
  <si>
    <t>561</t>
  </si>
  <si>
    <t>28.12</t>
  </si>
  <si>
    <t>2811706</t>
  </si>
  <si>
    <t>Устройство ворот навесов-модулей</t>
  </si>
  <si>
    <t>562</t>
  </si>
  <si>
    <t>45.25.4</t>
  </si>
  <si>
    <t>563</t>
  </si>
  <si>
    <t>2899000</t>
  </si>
  <si>
    <t>Устройство шлагбаумов</t>
  </si>
  <si>
    <t>564</t>
  </si>
  <si>
    <t>Предоставление в пользование каналов связи</t>
  </si>
  <si>
    <t>565</t>
  </si>
  <si>
    <t>Изменение места поставки крана, принципа токоподвода крана на троллейный с учетом необходимости изготовления новых и дополнительных металлоконструкций (включая опору крана), изменение конструкций лестниц, кабельных трасс, изменение геометрии и площади входа, изготовление и поставка новых настилов и переходов.</t>
  </si>
  <si>
    <t>г.Омск</t>
  </si>
  <si>
    <t>566</t>
  </si>
  <si>
    <t>Изменение длины токоподвода с заменой стандартного кабельного барабана емкостью 70 м на нестандартный 140м, а также доработку системы токоподвода крана под увеличенный кабельный барабан, включая изменение металлоконструкций</t>
  </si>
  <si>
    <t>г.Благовещенск</t>
  </si>
  <si>
    <t>568</t>
  </si>
  <si>
    <t xml:space="preserve">Приобретение ПО виртуализации </t>
  </si>
  <si>
    <t>570</t>
  </si>
  <si>
    <t>Размещение серверного и телекоммуникационного оборудования в помещении Московского ИВЦ</t>
  </si>
  <si>
    <t>571</t>
  </si>
  <si>
    <t xml:space="preserve"> 3 квартал 2013 </t>
  </si>
  <si>
    <t>Оказание санаторно-курортных услуг санаторием "Долина Нарзанов" г.Кисловодск</t>
  </si>
  <si>
    <t>Оказание санаторно-курортных услуг санаторием "Мыс Видный"</t>
  </si>
  <si>
    <t>Оказание санаторно-курортных услуг санаторием ЗАО "Курорт Белокуриха"</t>
  </si>
  <si>
    <t>Оказание санаторно-курортных услуг санаторием ООО "ЛОЦ "Сочи-Юг"</t>
  </si>
  <si>
    <t>Работы по автоматизированной загрузке фактических оборотов по доходам и расходам в АС БК</t>
  </si>
  <si>
    <t>Технологическое присоединение к энергитическим сетям</t>
  </si>
  <si>
    <t>оказание услуг по размещению рекламных блоков в международном транспортном издании размером в одну целую страницу формата А4 в III и VI кварталах 2013г.</t>
  </si>
  <si>
    <t>574</t>
  </si>
  <si>
    <t>Реконструкция контейнерного терминала агентства на станции Екатеринбург-Товарный филиала ОАО «ТрансКонтейнер» на Свердловской железной дороге  в 2013 году  (Участок №1)</t>
  </si>
  <si>
    <t>575</t>
  </si>
  <si>
    <t>Реконструкция контейнерного терминала агентства на станции Екатеринбург-товарный филиала ОАО «ТрансКонтейнер» на Свердловской железной дороге в 2013 году (Участок № 2).</t>
  </si>
  <si>
    <t>576</t>
  </si>
  <si>
    <t>Поставка универсальных сухогрузных крупнотоннажных контейнеров длиной 40 футов</t>
  </si>
  <si>
    <t xml:space="preserve">г. Москва, г. Санкт-Петербург, Дальний Восток </t>
  </si>
  <si>
    <t>577</t>
  </si>
  <si>
    <t>578</t>
  </si>
  <si>
    <t>Поставка универсальных сухогрузных крупнотоннажных контейнеров длиной 40 футов.</t>
  </si>
  <si>
    <t xml:space="preserve">г. Москва, г. Санкт-Петербург </t>
  </si>
  <si>
    <t>579</t>
  </si>
  <si>
    <t>580</t>
  </si>
  <si>
    <t>585</t>
  </si>
  <si>
    <t>586</t>
  </si>
  <si>
    <t>Оказание информационных услуг с использованием справочно-правовой системы КонсультантПлюс серии VIP</t>
  </si>
  <si>
    <t xml:space="preserve">Оказание информационных услуг с использованием справочно-правовой системы КонсультантПлюс серии МСВУД </t>
  </si>
  <si>
    <t>Проведение технического обслуживания и ремонта систем видеонаблюдения, охранной сигнализации, контроля и управления доступом</t>
  </si>
  <si>
    <t>капитальный ремонт кровли  здания контейнерного цеха инв №110027</t>
  </si>
  <si>
    <t>42206501</t>
  </si>
  <si>
    <t>Капитальный ремонт площадки  асфальто-бетонной  литер 2 (Контейнерная площадка №1)</t>
  </si>
  <si>
    <t>не определно</t>
  </si>
  <si>
    <t>Поставка нефтепродуктов</t>
  </si>
  <si>
    <t>Предоставление комплекса услуг по распространению (размещению) рекламно-информационных материалов в рамках проведения празднования Дня железнодорожника в г.Екатеринбург</t>
  </si>
  <si>
    <t>Внедрение программного обеспечения «АСУ контейнерной площадки» (ОУ КП-2) на 6 (шести) контейнерных площадках ОАО "ТрансКонтейнер".</t>
  </si>
  <si>
    <t>Капитальный ремонт контейнерной площадки (г.Владивосток, ул.Амурская)</t>
  </si>
  <si>
    <t>Капитальный ремонт контейнерной площадки (г.Владивосток, ул.Снеговая)</t>
  </si>
  <si>
    <t>Модернизация контейнерной площадки (г.Владивосток, ул.Снеговая)</t>
  </si>
  <si>
    <t>Капитальный ремонт нежилых помещений на 2-м этаже 3-х этажного кирпичного здания АБК (окончание)</t>
  </si>
  <si>
    <t>Устройство огнезащитного покрытия металлоконструкций навесов-модулей</t>
  </si>
  <si>
    <t>593</t>
  </si>
  <si>
    <t>29.22</t>
  </si>
  <si>
    <t>Техническое обслуживание кранов, ГПМ</t>
  </si>
  <si>
    <t>594</t>
  </si>
  <si>
    <t>Приобретение автотранспорта</t>
  </si>
  <si>
    <t>595</t>
  </si>
  <si>
    <t>Приобретение запасных частей для ГПМ</t>
  </si>
  <si>
    <t>3410020</t>
  </si>
  <si>
    <t>597</t>
  </si>
  <si>
    <t>Поставка коммунальной машины на базе трактора</t>
  </si>
  <si>
    <t>598</t>
  </si>
  <si>
    <t>Поставка коммунальной машины вакуумной подметально-уборочной</t>
  </si>
  <si>
    <t>599</t>
  </si>
  <si>
    <t>600</t>
  </si>
  <si>
    <t>Поставка полуприцепов</t>
  </si>
  <si>
    <t>601</t>
  </si>
  <si>
    <t>Поставка полуприцепов-контейнеровозов</t>
  </si>
  <si>
    <t>602</t>
  </si>
  <si>
    <t>Поставка бортового автомобиля с крановой установкой</t>
  </si>
  <si>
    <t>603</t>
  </si>
  <si>
    <t>Капитальный ремонт козлового крана</t>
  </si>
  <si>
    <t>604</t>
  </si>
  <si>
    <t>Текущий ремонт ГПМ</t>
  </si>
  <si>
    <t>605</t>
  </si>
  <si>
    <t>Содержание и обслуживание ГПМ</t>
  </si>
  <si>
    <t>606</t>
  </si>
  <si>
    <t>607</t>
  </si>
  <si>
    <t>Амурская обл., г.Благовещенск</t>
  </si>
  <si>
    <t>608</t>
  </si>
  <si>
    <t>Содержание и обслуживание подкрановых путей и троллейных линий</t>
  </si>
  <si>
    <t>609</t>
  </si>
  <si>
    <t>610</t>
  </si>
  <si>
    <t>Капитальный ремонт крана</t>
  </si>
  <si>
    <t xml:space="preserve"> 76401368000</t>
  </si>
  <si>
    <t>611</t>
  </si>
  <si>
    <t>Капитальный ремонт подкранового пути, тролл.линии</t>
  </si>
  <si>
    <t>612</t>
  </si>
  <si>
    <t>Покупка п/прицепов</t>
  </si>
  <si>
    <t>613</t>
  </si>
  <si>
    <t>614</t>
  </si>
  <si>
    <t>34.3</t>
  </si>
  <si>
    <t>3430000</t>
  </si>
  <si>
    <t>Приобретение запчастей и материалов для автотранспорта (МАЗы, прицепы)</t>
  </si>
  <si>
    <t>615</t>
  </si>
  <si>
    <t>Приобретение запасных частей и материалов  для ремонта ГПМ</t>
  </si>
  <si>
    <t>616</t>
  </si>
  <si>
    <t>Техническое обслуживание и ремонт  грузовых автомобилей VOLVO</t>
  </si>
  <si>
    <t>617</t>
  </si>
  <si>
    <t>Содержание грузоподъемных механизмов (АКП г.Санкт-Петербург-Тов-Вит, АКП г.Санкт-Петербург-Финл, ЦРБК, АКП г.Калининград-Сорт, АКП г. Москва-Тов)</t>
  </si>
  <si>
    <t>620</t>
  </si>
  <si>
    <t>Приобретение уборочного трактора с фронтальной погрузкой (АКП г.Москва-Тов)</t>
  </si>
  <si>
    <t>622</t>
  </si>
  <si>
    <t>34.2</t>
  </si>
  <si>
    <t>Приобретение седельных тягачей</t>
  </si>
  <si>
    <t>623</t>
  </si>
  <si>
    <t xml:space="preserve">Капитальный ремонт крана козлового крана МККС-42 км зав №47 инв №313  агентства на ст. Черниковка </t>
  </si>
  <si>
    <t>642</t>
  </si>
  <si>
    <t>624</t>
  </si>
  <si>
    <t xml:space="preserve">Текущий ремонт козловых кранов агентства на ст. Черниковка </t>
  </si>
  <si>
    <t>625</t>
  </si>
  <si>
    <t>Текущий ремонт козловых кранов агентства на ст. Пенза</t>
  </si>
  <si>
    <t xml:space="preserve">56 401 364 </t>
  </si>
  <si>
    <t>626</t>
  </si>
  <si>
    <t>50.10</t>
  </si>
  <si>
    <t xml:space="preserve">Приобретение полуприцепа-контейнеровоза </t>
  </si>
  <si>
    <t>627</t>
  </si>
  <si>
    <t xml:space="preserve">
Приобретение тягача грузового седельного
</t>
  </si>
  <si>
    <t>628</t>
  </si>
  <si>
    <t>Поставка запасных частей для автотранспорта</t>
  </si>
  <si>
    <t>629</t>
  </si>
  <si>
    <t xml:space="preserve">Поставка  и установка тахографов                       </t>
  </si>
  <si>
    <t>630</t>
  </si>
  <si>
    <t>631</t>
  </si>
  <si>
    <t>632</t>
  </si>
  <si>
    <t>Текущий ремонт металлоконструкции ГПМ с применением сварки</t>
  </si>
  <si>
    <t>633</t>
  </si>
  <si>
    <t>29.24.9</t>
  </si>
  <si>
    <t>Текущий ремонт крановых колес (наплавка)</t>
  </si>
  <si>
    <t>634</t>
  </si>
  <si>
    <t>29.22.9;   29.40.7</t>
  </si>
  <si>
    <t>Текущий ремонт механизмов ГПМ</t>
  </si>
  <si>
    <t>635</t>
  </si>
  <si>
    <t>Ремонт кранового пути</t>
  </si>
  <si>
    <t>636</t>
  </si>
  <si>
    <t>637</t>
  </si>
  <si>
    <t>29.22.9; 45.25</t>
  </si>
  <si>
    <t>Покраска ГПМ</t>
  </si>
  <si>
    <t>638</t>
  </si>
  <si>
    <t>639</t>
  </si>
  <si>
    <t>640</t>
  </si>
  <si>
    <t>641</t>
  </si>
  <si>
    <t xml:space="preserve">Поставка автотранспорта (седельный тягач)           </t>
  </si>
  <si>
    <t>643</t>
  </si>
  <si>
    <t xml:space="preserve">51.6; </t>
  </si>
  <si>
    <t>48 5910;</t>
  </si>
  <si>
    <t>Поставка канализационно-насосной станции</t>
  </si>
  <si>
    <t>644</t>
  </si>
  <si>
    <t xml:space="preserve">52.46.73; </t>
  </si>
  <si>
    <t xml:space="preserve">52 6476; </t>
  </si>
  <si>
    <t xml:space="preserve">Поставка  прожекторных мачт                                                    </t>
  </si>
  <si>
    <t>645</t>
  </si>
  <si>
    <t>51.43; 54.47</t>
  </si>
  <si>
    <t>3150253</t>
  </si>
  <si>
    <t>Поставка светодиодных прожекторов</t>
  </si>
  <si>
    <t>646</t>
  </si>
  <si>
    <t xml:space="preserve">Поставка автотранспорта (полуприцеп-контейнеровоз)           </t>
  </si>
  <si>
    <t>647</t>
  </si>
  <si>
    <t>Передача неисключительных прав на программное обеспечение ArcGIS.</t>
  </si>
  <si>
    <t>648</t>
  </si>
  <si>
    <t>капитальный ремонт кровли  здания котельной инв №110024</t>
  </si>
  <si>
    <t>поставка 40-футовых вагонов-платформ для перевозки большегрузных контейнеров</t>
  </si>
  <si>
    <t>поставка 80-футовых вагонов-платформ для перевозки большегрузных контейнеров</t>
  </si>
  <si>
    <t>Поставка контейнерных перегружателей на пневмоколесном ходу типа "ричстакер"</t>
  </si>
  <si>
    <t>Устройство упрочнения открытой бетонной площадки площадью              20 000 м2 и устройство дренажа на станции Москва-Товарная-Павелецкая (Благоустройство территории на станции Москва-Товарная-Павелецкая в рамках проекта "Реконструкция контейнерного терминала")</t>
  </si>
  <si>
    <t>Создание новой версии  АС «Система Графического Отображения" – Аналитический Геоинформационный Атлас ОАО «ТрансКонтейнер»</t>
  </si>
  <si>
    <t>Выполнение комплекса строительно монтажных работ здания модульного типа (разборного) в Агентстве на ст. Курган</t>
  </si>
  <si>
    <t>37401000000</t>
  </si>
  <si>
    <t>г. Курган</t>
  </si>
  <si>
    <t xml:space="preserve">Аренда ТС с экипажем на ст. Первая Речка </t>
  </si>
  <si>
    <t>05 401</t>
  </si>
  <si>
    <t>Аренда ТС с экипажем  на ст. Хабаровск - 2</t>
  </si>
  <si>
    <t>08 401</t>
  </si>
  <si>
    <t>Аренда ТС с экипажем на ст. Южно-Сахалинск грузовой</t>
  </si>
  <si>
    <t>64 401</t>
  </si>
  <si>
    <t>Аренда ТС с экипажем  на ст. Биробиджан</t>
  </si>
  <si>
    <t>99 401</t>
  </si>
  <si>
    <t>Аренда ТС с экипажем  на ст. Комсомольск - на - Амуре</t>
  </si>
  <si>
    <t>08 409</t>
  </si>
  <si>
    <t>Аренда ТС с экипажем на ст. Находка</t>
  </si>
  <si>
    <t>05 414</t>
  </si>
  <si>
    <t>Аренда ТС с экипажем  на ст. Уссурийск</t>
  </si>
  <si>
    <t>05 423</t>
  </si>
  <si>
    <t>Приобретение грузового транспортного средства (седельный тягач)</t>
  </si>
  <si>
    <t xml:space="preserve">Приобретение  трактора </t>
  </si>
  <si>
    <t>г.Ярославль</t>
  </si>
  <si>
    <t>649</t>
  </si>
  <si>
    <t>Капитальный ремонт автомобильной дороги ст.Клещиха</t>
  </si>
  <si>
    <t>Новосибирск</t>
  </si>
  <si>
    <t>650</t>
  </si>
  <si>
    <t>74.4</t>
  </si>
  <si>
    <t>Приобретение рекламных вывесок для контрольно-пропускных пунктов терминала</t>
  </si>
  <si>
    <t>651</t>
  </si>
  <si>
    <t>Приобретение топлива с использованием смарт-карт</t>
  </si>
  <si>
    <t>652</t>
  </si>
  <si>
    <t xml:space="preserve">Приобретение части земельного учстка площадью  - 550 кв.м.,сформированной  из земельного участка общей площадью - 3456 кв.м.,  расположенного по адресу;Самарская область, г. Самара, Железнодорожный район ул. Л.Толстого,  № 131. Категория земель: земли населенных пунктов, кадастровый номер: 63:01:0101005:520. </t>
  </si>
  <si>
    <t>36401364</t>
  </si>
  <si>
    <t xml:space="preserve">г. Самара </t>
  </si>
  <si>
    <t xml:space="preserve">закупка у единственного поставщика (исполнителя, подрядчика) </t>
  </si>
  <si>
    <t>653</t>
  </si>
  <si>
    <t>Охрана объектов производственного назначени</t>
  </si>
  <si>
    <t>654</t>
  </si>
  <si>
    <t>выполнение работ по капитальному ремонту сооружения "контейнерная площадка терминал" АКП Базаиха</t>
  </si>
  <si>
    <t>655</t>
  </si>
  <si>
    <t>выполнение работ по капитальному ремонту  здания "гараж-стоянка" АКП Базаиха</t>
  </si>
  <si>
    <t>656</t>
  </si>
  <si>
    <t>657</t>
  </si>
  <si>
    <t>Приобретение серверного оборудования и СХД</t>
  </si>
  <si>
    <t>658</t>
  </si>
  <si>
    <t>659</t>
  </si>
  <si>
    <t>660</t>
  </si>
  <si>
    <t>Поставка шин для грузового автотранспорта</t>
  </si>
  <si>
    <t>661</t>
  </si>
  <si>
    <t>997650001, 771001001</t>
  </si>
  <si>
    <t>Модернизация системы мультимедиа</t>
  </si>
  <si>
    <t>Приобретение телекоммуникационного оборудования</t>
  </si>
  <si>
    <t>Разработка и внедрение Модуля учета специальных ставок Автоматизированной системы  формирования тарифной политики  ОАО «ТрансКонтейнер»</t>
  </si>
  <si>
    <t>Работы по доработке автоматизированной системы подготовки регламентированной отчетности (АС ПРО)</t>
  </si>
  <si>
    <t>Монтаж автоматической системы пожарной сигнализации, системы оповещения и эвакуации людей на объектах п/у Клещиха</t>
  </si>
  <si>
    <t>Оказание рекламно-информационных услуг в рамках I Международного железнодорожного бизнес - форума «Стратегическое партнерство 1520: Центральная и Восточная Европа»</t>
  </si>
  <si>
    <t>662</t>
  </si>
  <si>
    <t>Израиль</t>
  </si>
  <si>
    <t>663</t>
  </si>
  <si>
    <t>664</t>
  </si>
  <si>
    <t>Капитальный ремонт покрытия контейнерных площадок № 1, № 2 и территории товарного двора агентства на станции Москва-Товарная</t>
  </si>
  <si>
    <t>665</t>
  </si>
  <si>
    <t xml:space="preserve"> -</t>
  </si>
  <si>
    <t>666</t>
  </si>
  <si>
    <t>30.0;52.48.13</t>
  </si>
  <si>
    <t>3219190; 3010210; 3010050; 5235020</t>
  </si>
  <si>
    <t>Приобретение вычислительной техники, оргтехники, расходных материалов, средств связи</t>
  </si>
  <si>
    <t>667</t>
  </si>
  <si>
    <t>оказание услуг по опубликованию информационных материалов, касающихся  проведения процедур по размещению заказов на закупку товаров, выполнение  работ, оказание услуг для нужд ОАО «ТрансКонтейнер»</t>
  </si>
  <si>
    <t>668</t>
  </si>
  <si>
    <t>Капитальный ремонт площадки контейнерной для 40-футовых контейнеров Клещиха</t>
  </si>
  <si>
    <t>669</t>
  </si>
  <si>
    <t>Капитальный ремонт  площадки контейнерной 20 тонной Клещиха</t>
  </si>
  <si>
    <t>670</t>
  </si>
  <si>
    <t>Капитальный ремонт здания гаража на 5 автомашин  Клещиха инв. № 010000748</t>
  </si>
  <si>
    <t>671</t>
  </si>
  <si>
    <t>Капитальный ремонт здания гаража на 5 автомашин Клещиха инв. № 010000746</t>
  </si>
  <si>
    <t>672</t>
  </si>
  <si>
    <t>аренда части земельного участка (№ 45:25:030702:74/1 – 34 кв.м., № 45:25:030702:74/4 – 103 кв.м.,  № 45:25:030702:74/5 – 11 451,40 кв.м.), общей площадью 11 588,40 кв.м., учетный  кадастровый № 45:25:030702:74, по адресу: Курганская область, г. Курган, ул. Омская, 177.</t>
  </si>
  <si>
    <t>673</t>
  </si>
  <si>
    <t>37401000000 75401000000 75438000000</t>
  </si>
  <si>
    <t>г. Курган,Челябинск, Магнитогорск</t>
  </si>
  <si>
    <t>674</t>
  </si>
  <si>
    <t>Работы по доработке программного обеспечения подсистемы финансового учёта ОАО «ТрансКонтейнер»</t>
  </si>
  <si>
    <t>675</t>
  </si>
  <si>
    <t>05401000000</t>
  </si>
  <si>
    <t>676</t>
  </si>
  <si>
    <t>08401000000</t>
  </si>
  <si>
    <t>677</t>
  </si>
  <si>
    <t>64401000000</t>
  </si>
  <si>
    <t>678</t>
  </si>
  <si>
    <t>99401000000</t>
  </si>
  <si>
    <t>679</t>
  </si>
  <si>
    <t>680</t>
  </si>
  <si>
    <t>681</t>
  </si>
  <si>
    <t>682</t>
  </si>
  <si>
    <t>683</t>
  </si>
  <si>
    <t>Закупка способом запроса предложений</t>
  </si>
  <si>
    <t>684</t>
  </si>
  <si>
    <t>685</t>
  </si>
  <si>
    <t>Монтаж автоматической системы пожарной сигнализации, системы оповещения и эвакуации людей на объектах п/у Омск-Восточный</t>
  </si>
  <si>
    <t>686</t>
  </si>
  <si>
    <t>Размещение заказа и техническая поддержка программного обеспечения Oracle</t>
  </si>
  <si>
    <t>687</t>
  </si>
  <si>
    <t>Доработка программного обеспечения автоматизированной системы управления контейнерной площадки (ОУ КП)</t>
  </si>
  <si>
    <t>688</t>
  </si>
  <si>
    <t>Дополнительные работы по перепланировке офисного здания класса "А", расположенного по адресу: г.Москва, Оружейный переулок, д.19</t>
  </si>
  <si>
    <t>689</t>
  </si>
  <si>
    <t xml:space="preserve">4 квартал 2013 </t>
  </si>
  <si>
    <t>4522901</t>
  </si>
  <si>
    <t>Услуги по сопровождению и поддержанию в актуальном состоянии программных средств: АРМ «ДиспКНТ», АРМ «ВагТК»</t>
  </si>
  <si>
    <t>Сопровождение Системы Электронного документооборота СЭД в 4 кв. 2013г. - по 4кв 2014г включительно.</t>
  </si>
  <si>
    <t>690</t>
  </si>
  <si>
    <t>691</t>
  </si>
  <si>
    <t>692</t>
  </si>
  <si>
    <t>Установка и монтаж системы видеонаблюдения, АКП на ст. Калининград-Сортировочный</t>
  </si>
  <si>
    <t>693</t>
  </si>
  <si>
    <t>Аренда транспортных средств с экипажем, АКП на ст. Москва-Товарная</t>
  </si>
  <si>
    <t>694</t>
  </si>
  <si>
    <t>Поставка дизельного топлива и бензина</t>
  </si>
  <si>
    <t>695</t>
  </si>
  <si>
    <t>Самарская область</t>
  </si>
  <si>
    <t>696</t>
  </si>
  <si>
    <t>697</t>
  </si>
  <si>
    <t>Аренда нежилых (офисных) помещений общей площадью 872,1 кв.м., расположенных в нежилом здании, находящемся по адресу: 344019, Ростовская область, город Ростов-на-Дону, Пролетарский район, улица Закруткина, д.67в/2б (переулок Продольный, д.2б).</t>
  </si>
  <si>
    <t>698</t>
  </si>
  <si>
    <t>Поставка топлива с использованием топливных карт</t>
  </si>
  <si>
    <t>г. Курган,г.Челябинск,г. Магнитогорск</t>
  </si>
  <si>
    <t>4560591</t>
  </si>
  <si>
    <t>703</t>
  </si>
  <si>
    <t>45.21.2</t>
  </si>
  <si>
    <t>704</t>
  </si>
  <si>
    <t>705</t>
  </si>
  <si>
    <t>Устройство системы видеонаблюдения в АКП на ст. Лагерная</t>
  </si>
  <si>
    <t>г. Казань</t>
  </si>
  <si>
    <t>706</t>
  </si>
  <si>
    <t>74.20.35</t>
  </si>
  <si>
    <t>708</t>
  </si>
  <si>
    <t>4560522</t>
  </si>
  <si>
    <t>Установка и монтаж системы дымоудаления, склад грузовой прирельсовый с таможней,                    АКП на ст. СПб-Тов.-Вит.</t>
  </si>
  <si>
    <t>709</t>
  </si>
  <si>
    <t>31.20; 30.02</t>
  </si>
  <si>
    <t>3020000</t>
  </si>
  <si>
    <t>Модернизация аппаратно-программного комплекса обеспечения информационной безопасности</t>
  </si>
  <si>
    <t>710</t>
  </si>
  <si>
    <t>ОАО «ТрансКонтейнер»</t>
  </si>
  <si>
    <t>711</t>
  </si>
  <si>
    <t xml:space="preserve">г. Краснодар </t>
  </si>
  <si>
    <t>Капитальный ремонт служебно-технического здания Клещиха</t>
  </si>
  <si>
    <t xml:space="preserve">Услуги по организации и проведению  корпоративного мероприятия, посвященного празднованию Нового года </t>
  </si>
  <si>
    <t>4560593</t>
  </si>
  <si>
    <t>Ремонт покрытия и дренажной системы контейнерной площадки №4 на станции Москва-Товарная-Павелецкая</t>
  </si>
  <si>
    <t>Оказание комплекса информационных услуг и услуг таможенного представителя</t>
  </si>
  <si>
    <t>Строительство и монтаж ливневой канализации и канализационной насосной станции</t>
  </si>
  <si>
    <t xml:space="preserve">Строительство бетонной площадки для большегрузных автомобилей </t>
  </si>
  <si>
    <t>Перепланировка внутренних помещений, Все здание (Москва, ул. Дубининская д. 63, стр. 10А) (инв. № 00010007) в АКП на ст. Москва-Товарная-Павелецкая.</t>
  </si>
  <si>
    <t>867</t>
  </si>
  <si>
    <t>Работы по доработке программного обеспечения подсистемы бюджетирования ИКС ТК на базе программного продукта «1С:Консолидация 8» на основании заявок Заказчика</t>
  </si>
  <si>
    <t>712</t>
  </si>
  <si>
    <t>Разработка и внедрение системы управления доступом</t>
  </si>
  <si>
    <t>713</t>
  </si>
  <si>
    <t>72.61</t>
  </si>
  <si>
    <t>9229000;  7290001</t>
  </si>
  <si>
    <t>Разработка и внедрение системы многофакторной авторизации и управления ключами</t>
  </si>
  <si>
    <t>877</t>
  </si>
  <si>
    <t>714</t>
  </si>
  <si>
    <t>Управление конфигурациями ИТ</t>
  </si>
  <si>
    <t>20401390000</t>
  </si>
  <si>
    <t>716</t>
  </si>
  <si>
    <t>г.Уссурийск</t>
  </si>
  <si>
    <t>717</t>
  </si>
  <si>
    <t>718</t>
  </si>
  <si>
    <t>Поставка  6 местного грузопассажирского автомобиля грузоподьемностью не менее 1000 кг.</t>
  </si>
  <si>
    <t>719</t>
  </si>
  <si>
    <t>720</t>
  </si>
  <si>
    <t>721</t>
  </si>
  <si>
    <t>Услуги по вывозу и утилизации ТБО</t>
  </si>
  <si>
    <t>722</t>
  </si>
  <si>
    <t>Услуги по уборке и текущему содержанию помещений и территории агентства Ростов-Товарный</t>
  </si>
  <si>
    <t>723</t>
  </si>
  <si>
    <t>7492000</t>
  </si>
  <si>
    <t>Охрана агентства на станции Калининград-Сортировочный</t>
  </si>
  <si>
    <t>724</t>
  </si>
  <si>
    <t>Охрана агентства на станции Тверь</t>
  </si>
  <si>
    <t>725</t>
  </si>
  <si>
    <t>Охрана агентства на станции Санкт-Петербург-Товарный-Витебский, цеха ремонта большегрузных контейнеров, автотранспортного цеха, НКП</t>
  </si>
  <si>
    <t>726</t>
  </si>
  <si>
    <t>Услуги по осуществлению перевозки грузов по позиции Гармонизированной номенклатуры грузов  9922.00 - вагоны порожние приватные по территории Республики Польши с использованием инфраструктуры ПКП</t>
  </si>
  <si>
    <t>Территория Республики Польша</t>
  </si>
  <si>
    <t>727</t>
  </si>
  <si>
    <t>728</t>
  </si>
  <si>
    <t>729</t>
  </si>
  <si>
    <t>730</t>
  </si>
  <si>
    <t>731</t>
  </si>
  <si>
    <t>22401000000</t>
  </si>
  <si>
    <t>732</t>
  </si>
  <si>
    <t>733</t>
  </si>
  <si>
    <t>Поставка сувенирной продукции с логотипом</t>
  </si>
  <si>
    <t>Поставка пассажирского транспортного средства</t>
  </si>
  <si>
    <t>Строительно-монтажные работы по обустройству подземной парковки и модернизация системы кондиционирования воздуха помещения центра обработки данных офисного здания класса "А", расположенного по адресу: г.Москва, Оружейный переулок, д.19</t>
  </si>
  <si>
    <t>Проектно-изыскательские работы по реконструкции контейнерной площадки асв. (А) (12 путь сев.лев.сторона), АКП на ст. СПб-Тов.-Вит., инв. № 020005</t>
  </si>
  <si>
    <t>Проектно-изыскательские работы по реконструкции контейнерной площадки асв. (Б) (14 путь прав.сторона), АКП на ст. СПб-Тов.-Витеб. №№ 020009, 020013</t>
  </si>
  <si>
    <t>734</t>
  </si>
  <si>
    <t>В соответствии с конкурсной документацией</t>
  </si>
  <si>
    <t>735</t>
  </si>
  <si>
    <t>797</t>
  </si>
  <si>
    <t>736</t>
  </si>
  <si>
    <t>35.23</t>
  </si>
  <si>
    <t>3520003</t>
  </si>
  <si>
    <t>798</t>
  </si>
  <si>
    <t>737</t>
  </si>
  <si>
    <t>35.24</t>
  </si>
  <si>
    <t>3520004</t>
  </si>
  <si>
    <t>799</t>
  </si>
  <si>
    <t>738</t>
  </si>
  <si>
    <t>29.22.6</t>
  </si>
  <si>
    <t>2915310</t>
  </si>
  <si>
    <t>Поставка съёмного грузозахватного приспособления</t>
  </si>
  <si>
    <t>75438369000</t>
  </si>
  <si>
    <t>г. Магнитогорск</t>
  </si>
  <si>
    <t>739</t>
  </si>
  <si>
    <t>Поставка легкового автомобиля</t>
  </si>
  <si>
    <t>740</t>
  </si>
  <si>
    <t>741</t>
  </si>
  <si>
    <t>45,2</t>
  </si>
  <si>
    <t>Капитальный ремонт кровли здания деревообрабатывающего цеха инв.№110029</t>
  </si>
  <si>
    <t>742</t>
  </si>
  <si>
    <t>Капитальный ремонт покрытия контейнерной площадки (инв. № 020023), площадки контейнерной (инв. № 020025), территории товарного двора (инв. № 020024)</t>
  </si>
  <si>
    <t>743</t>
  </si>
  <si>
    <t>Поставка 80-футовых вагонов-платформ для перевозки большегрузных контейнеров</t>
  </si>
  <si>
    <t>744</t>
  </si>
  <si>
    <t>745</t>
  </si>
  <si>
    <t>746</t>
  </si>
  <si>
    <t>452291</t>
  </si>
  <si>
    <t>Монтаж здания модульного типа (разборного) в Агентстве на ст. Курган</t>
  </si>
  <si>
    <t>747</t>
  </si>
  <si>
    <t>748</t>
  </si>
  <si>
    <t>Услуги по осуществлению письменного перевода текстов с русского языка на иностранные языки, с иностранного языка на русский язык, услуги устного синхронного и последовательного  перевода  с русского языка на иностранные языки и с иностранных языков на русский язык, услуги по организации нотариального заверения, апостилирования, компьютерной верстки и организации легализации документов.</t>
  </si>
  <si>
    <t>г. Москва, Российская Федерация и за пределами Российской Федерации</t>
  </si>
  <si>
    <t>РФ, Европа, СНГ</t>
  </si>
  <si>
    <t>Организация передислокации порожних вагонов собственности ОАО "ТрансКонтейнер" со станций ГАЖК "УТЙ"; временное размещение вагонов собственности ОАО "ТрансКонтейнер"на станционных, подъездных или других путях станций ГАЖК "УТЙ"; переадресовка по станциям ГАЖК "УТЙ" порожних вагонов собственности ОАО "ТрансКонтейнер"; раскредитование перевозочных документов на порожние вагоны собственности ОАО "ТрансКонтейнер"</t>
  </si>
  <si>
    <t>Узбекистан</t>
  </si>
  <si>
    <t>Китай, Вьетнам</t>
  </si>
  <si>
    <t>749</t>
  </si>
  <si>
    <t>92.40</t>
  </si>
  <si>
    <t xml:space="preserve">7499090 </t>
  </si>
  <si>
    <t>___</t>
  </si>
  <si>
    <t xml:space="preserve">45286585000 </t>
  </si>
  <si>
    <t>750</t>
  </si>
  <si>
    <t>пачка</t>
  </si>
  <si>
    <t>751</t>
  </si>
  <si>
    <t xml:space="preserve"> Услуги по осуществлению и/или организации перевозок морским транспортом грузов и контейнеров в международном сообщении с использованием сервисов морских судоходных линий, включая предоставление контейнеров под перевозку под обязательство по их возврату, и иных услуг, прямо или косвенно связанных с организацией и осуществлением перевозочного процесса (включая оплату тарифов, сборов, плат и прочих платежей за работы и услуги морских линий, стивидоров, морских портов, прочих соисполнителей и также агентов) в 2014-2015 годах.</t>
  </si>
  <si>
    <t>752</t>
  </si>
  <si>
    <t>71401000000</t>
  </si>
  <si>
    <t>г. Тюмень</t>
  </si>
  <si>
    <t>753</t>
  </si>
  <si>
    <t>71136000000</t>
  </si>
  <si>
    <t>г. Сургут</t>
  </si>
  <si>
    <t>754</t>
  </si>
  <si>
    <t>755</t>
  </si>
  <si>
    <t>Услуги по перевозке пассажиров и мелких партий грузов Заказчика автотранспортом</t>
  </si>
  <si>
    <t>756</t>
  </si>
  <si>
    <t>74.70.1</t>
  </si>
  <si>
    <t>6412000</t>
  </si>
  <si>
    <t>Оказание услуг по курьерской доставке документов</t>
  </si>
  <si>
    <t>757</t>
  </si>
  <si>
    <t>63.1;     63.2</t>
  </si>
  <si>
    <t>Прочие услуги по ТЭО: Оказание терминальных услуг, связанных с погрузкой/выгрузкой грузов в/из контейнеров, в т.ч. Крупногабаритных и длинномерных грузов, использование спецтехники, крепление/раскрепление автомобилей в контейнерах, раскрепление контейнеров в вагонах и очистка вагонов от реквизитов крепления, погрузка/выгрузка домашних вещей по городу</t>
  </si>
  <si>
    <t>758</t>
  </si>
  <si>
    <t>759</t>
  </si>
  <si>
    <t>63401380000</t>
  </si>
  <si>
    <t>г. Саратов</t>
  </si>
  <si>
    <t>760</t>
  </si>
  <si>
    <t>Поставка запорно-пломбировочных устройств</t>
  </si>
  <si>
    <t>761</t>
  </si>
  <si>
    <t>52.48.12</t>
  </si>
  <si>
    <t>3020365</t>
  </si>
  <si>
    <t>762</t>
  </si>
  <si>
    <t>52.47.3</t>
  </si>
  <si>
    <t>3699010</t>
  </si>
  <si>
    <t>Поставка канцелярских товаров</t>
  </si>
  <si>
    <t>763</t>
  </si>
  <si>
    <t>Поставка бумаги для офисной техники</t>
  </si>
  <si>
    <t>875</t>
  </si>
  <si>
    <t>тысяча коробок</t>
  </si>
  <si>
    <t>764</t>
  </si>
  <si>
    <t>52.25.2</t>
  </si>
  <si>
    <t>4100000</t>
  </si>
  <si>
    <t>Поставка питьевой воды</t>
  </si>
  <si>
    <t>765</t>
  </si>
  <si>
    <t>52.4</t>
  </si>
  <si>
    <t>3697000</t>
  </si>
  <si>
    <t>Поставка хозяйственных товаров</t>
  </si>
  <si>
    <t>766</t>
  </si>
  <si>
    <t>52.48.31</t>
  </si>
  <si>
    <t>2109360</t>
  </si>
  <si>
    <t>Поставка санитарно-гигиенической продукции</t>
  </si>
  <si>
    <t>767</t>
  </si>
  <si>
    <t>Оказание транспортно-экспедиторского и экспедиционного обслуживания перевозок во внутригосударственном и международном сообщениях по территории Узбекистана, включая смешанные перевозки с участием Речного порта Термез</t>
  </si>
  <si>
    <t>768</t>
  </si>
  <si>
    <t>63.4</t>
  </si>
  <si>
    <t>Оказание транспортно-экспедиторского обслуживания перевозок, связанного с перевозкой грузов по территории Азербайджана</t>
  </si>
  <si>
    <t>Азербайджан</t>
  </si>
  <si>
    <t>769</t>
  </si>
  <si>
    <t>Оказание транспортно-экспедиторского обслуживания перевозок, связанного с перевозкой грузов по территории Киргизии</t>
  </si>
  <si>
    <t>Киргизия</t>
  </si>
  <si>
    <t>770</t>
  </si>
  <si>
    <t>Оказание транспортно-экспедиторского обслуживания перевозок, связанного с перевозкой грузов по территориям Таджикистана, Туркмении</t>
  </si>
  <si>
    <t>Таджикистан, Туркмения</t>
  </si>
  <si>
    <t>771</t>
  </si>
  <si>
    <t>Оказание транспортно-экспедиторского обслуживания перевозок, связанного с перевозкой грузов по территории  Казахстана на частные терминалы</t>
  </si>
  <si>
    <t>772</t>
  </si>
  <si>
    <t>61.10.2 61.20.2</t>
  </si>
  <si>
    <t>Оказание транспортно-экспедиционных услуг по организации морских перевозок грузов между портами (РФ) Оля/Кутум и портами Исламской Республики Иран</t>
  </si>
  <si>
    <t>Морской фрахт до Ирана</t>
  </si>
  <si>
    <t>773</t>
  </si>
  <si>
    <t>6311020</t>
  </si>
  <si>
    <t>Оказание услуг по размещению и креплению грузов в контейнерах</t>
  </si>
  <si>
    <t>774</t>
  </si>
  <si>
    <t>36, 56, 73, 80, 89,  92</t>
  </si>
  <si>
    <t>Самарская обл., Пензенская обл., Ульяновская обл., Республика Башкортостан, Республика Мордовия, Республика Татарстан</t>
  </si>
  <si>
    <t>775</t>
  </si>
  <si>
    <t>776</t>
  </si>
  <si>
    <t>Поставка вилочного погрузчика</t>
  </si>
  <si>
    <t>777</t>
  </si>
  <si>
    <t>Поставка  транспортного средства для уборки контейнерной площадки</t>
  </si>
  <si>
    <t>778</t>
  </si>
  <si>
    <t>Полуприцеп трехосный для перевозки 20ф контейнеров</t>
  </si>
  <si>
    <t xml:space="preserve">Оказание физкультурно-спортивных услуг, путем обеспечения  участия ЗАКАЗЧИКА в соревнованиях Железнодорожной футбольной лиги  </t>
  </si>
  <si>
    <t>оказание услуг по организации отдыха работников ОАО «ТрансКонтейнер» в санаторно-курортных, лечебно-оздоровительных учреждениях, домах и базах отдыха, пансионатах, профилакториях и других подобных учреждениях и организациях в 2014-2016 годах.</t>
  </si>
  <si>
    <t>780</t>
  </si>
  <si>
    <t>Поставка, монтаж и пуско-наладка кранов козловых контейнерных для нужд ОАО «ТрансКонтейнер» в 2014 году</t>
  </si>
  <si>
    <t>781</t>
  </si>
  <si>
    <t>реконструкция кранового пути №  1.1  (инв. 00000150) агентства на станции Придача  филиала ОАО «ТрансКонтейнер» на Юго-Восточной железной дороге</t>
  </si>
  <si>
    <t>782</t>
  </si>
  <si>
    <t>40.10</t>
  </si>
  <si>
    <t>783</t>
  </si>
  <si>
    <t>40.2</t>
  </si>
  <si>
    <t>4020000</t>
  </si>
  <si>
    <t>Поставка природного  газа</t>
  </si>
  <si>
    <t>784</t>
  </si>
  <si>
    <t>57401000000</t>
  </si>
  <si>
    <t>785</t>
  </si>
  <si>
    <t xml:space="preserve">Поставка тепловой энергии </t>
  </si>
  <si>
    <t>786</t>
  </si>
  <si>
    <t>93.05</t>
  </si>
  <si>
    <t>9319000</t>
  </si>
  <si>
    <t>Услуги по уборке и вывозу снега</t>
  </si>
  <si>
    <t>787</t>
  </si>
  <si>
    <t>4530019</t>
  </si>
  <si>
    <t>Техническое обслуживание электрических сетей  и зданий</t>
  </si>
  <si>
    <t>788</t>
  </si>
  <si>
    <t>Поставка тепловой энергии и горячей воды</t>
  </si>
  <si>
    <t>789</t>
  </si>
  <si>
    <t>Поставка тепловой энергии</t>
  </si>
  <si>
    <t>790</t>
  </si>
  <si>
    <t>50.20</t>
  </si>
  <si>
    <t xml:space="preserve">Ремонт и техническое обслуживание   автомобилей и полуприцепов МАЗ </t>
  </si>
  <si>
    <t>791</t>
  </si>
  <si>
    <t>Ремонт и техническое обслуживание  автотранспортных средств марки VOLVO и полуприцепов</t>
  </si>
  <si>
    <t>Ремонт и техническое  обслуживание  грузовых, легковых автомобилей и полуприцепов</t>
  </si>
  <si>
    <t>793</t>
  </si>
  <si>
    <t>74.7</t>
  </si>
  <si>
    <t>7493050</t>
  </si>
  <si>
    <t>Оказание услуг по ежедневной уборке помещений (в АКП СПб)</t>
  </si>
  <si>
    <t>794</t>
  </si>
  <si>
    <t>Поставка топлива с использованием смарт-карт</t>
  </si>
  <si>
    <t>795</t>
  </si>
  <si>
    <t>9111000</t>
  </si>
  <si>
    <t>Оказание услуг по уборке снега, наледи, пескопосыпке</t>
  </si>
  <si>
    <t>45.33</t>
  </si>
  <si>
    <t>Выполнение работ по техническому обслуживанию зданий и сооружений, инженерных сетей и коммуникаций, систем отопления и горячего водоснабжения, а также систем вентиляции и кондиционирования объектов филиала в г. СПб</t>
  </si>
  <si>
    <t>предоставления выставочной площади под индивидуальную застройку</t>
  </si>
  <si>
    <t>45286585000</t>
  </si>
  <si>
    <t>Предоставление доступа к международной базе данных</t>
  </si>
  <si>
    <t>В соответствии с техническим заданием</t>
  </si>
  <si>
    <t xml:space="preserve">Штука </t>
  </si>
  <si>
    <t>800</t>
  </si>
  <si>
    <t>Оказание услуг по размещению рекламных блоков в международном транспортном издании размером в одну целую страницу формата А4 в 2014 г.</t>
  </si>
  <si>
    <t>801</t>
  </si>
  <si>
    <t>3020020, 3020206</t>
  </si>
  <si>
    <t>Выполнение работ по созданию эскизного проекта первой очереди территориально распределенного центра обработки данных ОАО «ТрансКонтейнер»</t>
  </si>
  <si>
    <t>802</t>
  </si>
  <si>
    <t>Аренда транспортного средства с экипажем АКП на ст.Старомарьевская</t>
  </si>
  <si>
    <t>803</t>
  </si>
  <si>
    <t>Поставка полуприцепа-контейнеровоза</t>
  </si>
  <si>
    <t>выполнение работ по удлинению кранового пути №  1.1  (инв. 00000150) агентства на станции Придача  филиала ОАО «ТрансКонтейнер» на Юго-Восточной железной дороге</t>
  </si>
  <si>
    <t>804</t>
  </si>
  <si>
    <t>Аренда транспортного средства с экипажем АКП на ст.Скачки</t>
  </si>
  <si>
    <t>Аренда транспортного средства с экипажем АКП на ст.Краснодар</t>
  </si>
  <si>
    <t>Аренда транспортного средства с экипажем АКП на ст.Владикавказ</t>
  </si>
  <si>
    <t>Республика Северная Осетия-Алания</t>
  </si>
  <si>
    <t>Курьерская доставка документов</t>
  </si>
  <si>
    <t>75401376000</t>
  </si>
  <si>
    <t xml:space="preserve"> 7010020</t>
  </si>
  <si>
    <t>г.Курган</t>
  </si>
  <si>
    <t xml:space="preserve">Услуги по распространению рекламы в рамках молодежного форума во Франции, который пройдет под эгидой Youth Time в Париже.    </t>
  </si>
  <si>
    <t>36.1</t>
  </si>
  <si>
    <t>Проектирование, изготовление, поставка и монтаж дополнительных сборно-разборных частей к ранее приобретенной офисной мебели</t>
  </si>
  <si>
    <t>1 квартал 2014</t>
  </si>
  <si>
    <t>Заместитель генерального директора-</t>
  </si>
  <si>
    <t>финансовый директор ОАО «ТрансКонтейнер»</t>
  </si>
  <si>
    <t xml:space="preserve">                                          /А.В. Лопатин</t>
  </si>
  <si>
    <t>Создание единой корпоративной Системы транспортного мониторинга</t>
  </si>
  <si>
    <t>63.1;63.2</t>
  </si>
  <si>
    <t xml:space="preserve">Оказание терминальных услуг, связанных с погрузкой/выгрузкой грузов в/из контейнеров, в т.ч. крупногабаритных и длинномерных грузов, использованием специализированной техники, креплением/раскреплением автомобилей в контейнерах, креплением/раскреплением контейнеров в вагонах, очисткой контейнеров и вагонов от реквизитов крепления. </t>
  </si>
  <si>
    <t>806</t>
  </si>
  <si>
    <t>63.2</t>
  </si>
  <si>
    <t>6320000</t>
  </si>
  <si>
    <t>Оказание терминальных услуг, по разделке вагонов исключенных из инвентарного парка ОАО "ТрансКонтейнер"</t>
  </si>
  <si>
    <t>807</t>
  </si>
  <si>
    <t>808</t>
  </si>
  <si>
    <t>64.12</t>
  </si>
  <si>
    <t>7493000</t>
  </si>
  <si>
    <t>Оказание услуг по уборке производственных помещений</t>
  </si>
  <si>
    <t>809</t>
  </si>
  <si>
    <t>4526298</t>
  </si>
  <si>
    <t>Оказание услуг по техническому обслуживанию внутреннего инженерного электрооборудования, вентиляции и коммуникационных систем отопления, водопровода и канализации, а также выполнение столярно-плотницких и аварийно-ремонтных работ в собственных и арендуемых помещениях филиала</t>
  </si>
  <si>
    <t>810</t>
  </si>
  <si>
    <t>Уборка территории механизированным и ручным способом на станциях  Москва-Товарная-Павелецкая,Москва-Товарная Курская, Кунцево2,Силикатная (многолотовый)</t>
  </si>
  <si>
    <t>811</t>
  </si>
  <si>
    <t>812</t>
  </si>
  <si>
    <t>4010000</t>
  </si>
  <si>
    <t>Покупка электроэнергии для агентства на станции СПб-Финляндский ЦРБК</t>
  </si>
  <si>
    <t>813</t>
  </si>
  <si>
    <t>Покупка тепловой энергии в горячей воде для ЦРБК</t>
  </si>
  <si>
    <t>814</t>
  </si>
  <si>
    <t>Холодное водоснабжение и водоотведение сточных вод, Акп на ст. СПб-Тов.-Вит.</t>
  </si>
  <si>
    <t>815</t>
  </si>
  <si>
    <t>Текущий ремонт, техническое и сезонное обслуживание грузоподъемных кранов, навесного оборудования к ним, кран-балок, АКП на ст. СПб-Тов.-Вит., ЦРБК, АКП на ст. Калининград-Сорт.</t>
  </si>
  <si>
    <t>816</t>
  </si>
  <si>
    <t>Аренда офисных помещений для размещения работников НКППорт</t>
  </si>
  <si>
    <t>817</t>
  </si>
  <si>
    <t>Текущий ремонт и техническое обслуживание автомобилей, АТЦ</t>
  </si>
  <si>
    <t>818</t>
  </si>
  <si>
    <t>Приобретение запасных частей к автомобилям, АТЦ</t>
  </si>
  <si>
    <t>819</t>
  </si>
  <si>
    <t>20.10.9</t>
  </si>
  <si>
    <t>Огнезащитная обработка чердачных помещений объектов в г. СПб</t>
  </si>
  <si>
    <t>820</t>
  </si>
  <si>
    <t>Огнезащитная обработка чердачных помещений объектов в г. Москва</t>
  </si>
  <si>
    <t>821</t>
  </si>
  <si>
    <t>51.51.</t>
  </si>
  <si>
    <t>Приобретение дизельного топлива для АКП на ст. Москва-Товарная</t>
  </si>
  <si>
    <t>822</t>
  </si>
  <si>
    <t>37.10</t>
  </si>
  <si>
    <t>Оказание услуг по разделке грузовых вагонов</t>
  </si>
  <si>
    <t>823</t>
  </si>
  <si>
    <t>Оказание услуг по проведению медицинских осмотров</t>
  </si>
  <si>
    <t>824</t>
  </si>
  <si>
    <t>Поставка электроэнергии</t>
  </si>
  <si>
    <t>825</t>
  </si>
  <si>
    <t>826</t>
  </si>
  <si>
    <t>827</t>
  </si>
  <si>
    <t>Ежедневная уборка офисных и производственных помещений</t>
  </si>
  <si>
    <t>828</t>
  </si>
  <si>
    <t>829</t>
  </si>
  <si>
    <t>Доработка программного обеспечения подсистемы «Диспетчеризация и управление контейнерами и подвижным составом»</t>
  </si>
  <si>
    <t>830</t>
  </si>
  <si>
    <t>60.10;  63.40; 63.11</t>
  </si>
  <si>
    <t>6010000, 6330010</t>
  </si>
  <si>
    <t>Оказание транспортно-экспедиционных услуг, связанных с организацией перевозок импортных и транзитных грузов в контейнерах, принадлежащих ОАО "ТрансКонтейнер" на праве собственности или ином праве железнодорожным транспортом, терминальной обработкой грузов (хранение грузов, их погрузка/выгрузка в/из контейнера, хранение контейнеров, отстой вагонов и т.д.), а также иных транспортно-экспедиционных услуг, возникающих при перегрузке импортных и транзитных грузов на территории Республики Беларусь.</t>
  </si>
  <si>
    <t>Территория Республики Беларусь</t>
  </si>
  <si>
    <t>831</t>
  </si>
  <si>
    <t>в соответствии с документацией о закупке</t>
  </si>
  <si>
    <t>832</t>
  </si>
  <si>
    <t>833</t>
  </si>
  <si>
    <t>Покупка электроэнергии для агентства на станции Москва-Товарная</t>
  </si>
  <si>
    <t>834</t>
  </si>
  <si>
    <t>Техническое обслуживание охранно-пожарной сигнализации в АКП на ст. СПб-Тов.-Вит., ЦРБК, СПб-Финляндский</t>
  </si>
  <si>
    <t>835</t>
  </si>
  <si>
    <t>Техническое обслуживание охранно-пожарной сигнализации в АКП на ст. Москва-Тов.</t>
  </si>
  <si>
    <t xml:space="preserve">Предоставление Заказчику периодических подборок информационных сообщений и материалов в средствах массовой информации  на  ежедневной основе, ситуативных мониторингов,  а также ежемесячной аналитики медиа-пространства
</t>
  </si>
  <si>
    <t>Генеральный директор</t>
  </si>
  <si>
    <t xml:space="preserve">                                   /П.В. Баскаков</t>
  </si>
  <si>
    <t>836</t>
  </si>
  <si>
    <t>9241000</t>
  </si>
  <si>
    <t xml:space="preserve">оказание услуг по организации и проведению тренировочных занятий по футболу для сотрудников ОАО «ТрансКонтейнер» на тренировочном футбольном поле № 3 стадиона  «Локомотив» в соответствии с предварительным графиком проведения тренировочных занятий по футболу в 2014 году. </t>
  </si>
  <si>
    <t>«24» декабря 2013г.</t>
  </si>
</sst>
</file>

<file path=xl/styles.xml><?xml version="1.0" encoding="utf-8"?>
<styleSheet xmlns="http://schemas.openxmlformats.org/spreadsheetml/2006/main">
  <numFmts count="6">
    <numFmt numFmtId="43" formatCode="_-* #,##0.00_р_._-;\-* #,##0.00_р_._-;_-* &quot;-&quot;??_р_._-;_-@_-"/>
    <numFmt numFmtId="165" formatCode="#,##0.00_р_."/>
    <numFmt numFmtId="166" formatCode="mmmm\ yyyy;@"/>
    <numFmt numFmtId="167" formatCode="[$-419]mmmm\ yyyy;@"/>
    <numFmt numFmtId="168" formatCode="#,##0.0"/>
    <numFmt numFmtId="169" formatCode="#,##0_р_."/>
  </numFmts>
  <fonts count="2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 Cyr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3.2"/>
      <color indexed="12"/>
      <name val="Calibri"/>
      <family val="2"/>
      <charset val="204"/>
    </font>
    <font>
      <sz val="10"/>
      <name val="Arial"/>
      <family val="2"/>
      <charset val="204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13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8"/>
      <color indexed="8"/>
      <name val="Times New Roman"/>
      <family val="1"/>
      <charset val="204"/>
    </font>
    <font>
      <sz val="8"/>
      <name val="Arial"/>
      <family val="2"/>
      <charset val="204"/>
    </font>
    <font>
      <sz val="8"/>
      <color theme="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u/>
      <sz val="1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3">
    <xf numFmtId="0" fontId="0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6" fillId="0" borderId="0"/>
    <xf numFmtId="0" fontId="7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</cellStyleXfs>
  <cellXfs count="149">
    <xf numFmtId="0" fontId="0" fillId="0" borderId="0" xfId="0"/>
    <xf numFmtId="0" fontId="8" fillId="0" borderId="0" xfId="0" applyFont="1" applyFill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67" fontId="8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167" fontId="10" fillId="0" borderId="0" xfId="0" applyNumberFormat="1" applyFont="1" applyFill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167" fontId="8" fillId="0" borderId="0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 wrapText="1"/>
    </xf>
    <xf numFmtId="0" fontId="8" fillId="0" borderId="6" xfId="0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left" vertical="center" wrapText="1"/>
    </xf>
    <xf numFmtId="167" fontId="11" fillId="0" borderId="0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textRotation="90" wrapText="1"/>
    </xf>
    <xf numFmtId="0" fontId="8" fillId="0" borderId="0" xfId="0" applyNumberFormat="1" applyFont="1" applyFill="1" applyAlignment="1">
      <alignment horizontal="center" vertical="center" wrapText="1"/>
    </xf>
    <xf numFmtId="0" fontId="0" fillId="0" borderId="0" xfId="0" applyFont="1" applyFill="1"/>
    <xf numFmtId="167" fontId="8" fillId="0" borderId="0" xfId="0" applyNumberFormat="1" applyFont="1" applyFill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9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3" fontId="9" fillId="0" borderId="1" xfId="0" applyNumberFormat="1" applyFont="1" applyFill="1" applyBorder="1" applyAlignment="1">
      <alignment horizontal="center" vertical="center" wrapText="1"/>
    </xf>
    <xf numFmtId="167" fontId="9" fillId="0" borderId="1" xfId="0" applyNumberFormat="1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49" fontId="9" fillId="0" borderId="1" xfId="2" applyNumberFormat="1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3" fontId="9" fillId="0" borderId="1" xfId="2" applyNumberFormat="1" applyFont="1" applyFill="1" applyBorder="1" applyAlignment="1">
      <alignment horizontal="center" vertical="center" wrapText="1"/>
    </xf>
    <xf numFmtId="167" fontId="9" fillId="0" borderId="1" xfId="2" applyNumberFormat="1" applyFont="1" applyFill="1" applyBorder="1" applyAlignment="1">
      <alignment horizontal="center" vertical="center" wrapText="1"/>
    </xf>
    <xf numFmtId="167" fontId="15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8" fillId="0" borderId="0" xfId="4" applyFont="1" applyFill="1" applyBorder="1" applyAlignment="1">
      <alignment horizontal="center" vertical="center" wrapText="1"/>
    </xf>
    <xf numFmtId="49" fontId="9" fillId="0" borderId="1" xfId="18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49" fontId="9" fillId="0" borderId="1" xfId="16" applyNumberFormat="1" applyFont="1" applyFill="1" applyBorder="1" applyAlignment="1">
      <alignment horizontal="center" vertical="center" wrapText="1"/>
    </xf>
    <xf numFmtId="49" fontId="9" fillId="0" borderId="1" xfId="9" applyNumberFormat="1" applyFont="1" applyFill="1" applyBorder="1" applyAlignment="1">
      <alignment horizontal="center" vertical="center" wrapText="1"/>
    </xf>
    <xf numFmtId="0" fontId="9" fillId="0" borderId="1" xfId="16" applyFont="1" applyFill="1" applyBorder="1" applyAlignment="1">
      <alignment horizontal="center" vertical="center" wrapText="1"/>
    </xf>
    <xf numFmtId="3" fontId="9" fillId="0" borderId="1" xfId="16" applyNumberFormat="1" applyFont="1" applyFill="1" applyBorder="1" applyAlignment="1">
      <alignment horizontal="center" vertical="center" wrapText="1"/>
    </xf>
    <xf numFmtId="167" fontId="9" fillId="0" borderId="1" xfId="16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49" fontId="9" fillId="0" borderId="1" xfId="3" applyNumberFormat="1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center" vertical="center" wrapText="1"/>
    </xf>
    <xf numFmtId="167" fontId="9" fillId="0" borderId="1" xfId="3" applyNumberFormat="1" applyFont="1" applyFill="1" applyBorder="1" applyAlignment="1">
      <alignment horizontal="center" vertical="center" wrapText="1"/>
    </xf>
    <xf numFmtId="0" fontId="12" fillId="0" borderId="0" xfId="0" applyFont="1" applyFill="1" applyBorder="1"/>
    <xf numFmtId="0" fontId="0" fillId="0" borderId="0" xfId="0" applyFill="1" applyBorder="1"/>
    <xf numFmtId="49" fontId="17" fillId="0" borderId="1" xfId="0" applyNumberFormat="1" applyFont="1" applyFill="1" applyBorder="1" applyAlignment="1">
      <alignment horizontal="center" vertical="center" wrapText="1"/>
    </xf>
    <xf numFmtId="3" fontId="17" fillId="0" borderId="1" xfId="0" applyNumberFormat="1" applyFont="1" applyFill="1" applyBorder="1" applyAlignment="1">
      <alignment horizontal="center" vertical="center" wrapText="1"/>
    </xf>
    <xf numFmtId="167" fontId="17" fillId="0" borderId="1" xfId="0" applyNumberFormat="1" applyFont="1" applyFill="1" applyBorder="1" applyAlignment="1">
      <alignment horizontal="center" vertical="center" wrapText="1"/>
    </xf>
    <xf numFmtId="4" fontId="9" fillId="0" borderId="1" xfId="16" applyNumberFormat="1" applyFont="1" applyFill="1" applyBorder="1" applyAlignment="1">
      <alignment horizontal="center" vertical="center" wrapText="1"/>
    </xf>
    <xf numFmtId="0" fontId="9" fillId="0" borderId="1" xfId="19" applyFont="1" applyFill="1" applyBorder="1" applyAlignment="1">
      <alignment horizontal="center" vertical="center" wrapText="1"/>
    </xf>
    <xf numFmtId="1" fontId="9" fillId="0" borderId="1" xfId="0" applyNumberFormat="1" applyFont="1" applyFill="1" applyBorder="1" applyAlignment="1">
      <alignment horizontal="center" vertical="center" wrapText="1"/>
    </xf>
    <xf numFmtId="0" fontId="9" fillId="0" borderId="1" xfId="0" quotePrefix="1" applyFont="1" applyFill="1" applyBorder="1" applyAlignment="1">
      <alignment horizontal="center" vertical="center" wrapText="1"/>
    </xf>
    <xf numFmtId="49" fontId="9" fillId="0" borderId="1" xfId="2" quotePrefix="1" applyNumberFormat="1" applyFont="1" applyFill="1" applyBorder="1" applyAlignment="1">
      <alignment horizontal="center" vertical="center" wrapText="1"/>
    </xf>
    <xf numFmtId="0" fontId="9" fillId="0" borderId="1" xfId="4" applyFont="1" applyFill="1" applyBorder="1" applyAlignment="1">
      <alignment horizontal="center" vertical="center" wrapText="1"/>
    </xf>
    <xf numFmtId="3" fontId="9" fillId="0" borderId="1" xfId="4" applyNumberFormat="1" applyFont="1" applyFill="1" applyBorder="1" applyAlignment="1">
      <alignment horizontal="center" vertical="center" wrapText="1"/>
    </xf>
    <xf numFmtId="166" fontId="9" fillId="0" borderId="1" xfId="4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9" fontId="9" fillId="0" borderId="1" xfId="12" applyNumberFormat="1" applyFont="1" applyFill="1" applyBorder="1" applyAlignment="1">
      <alignment horizontal="center" vertical="center" wrapText="1"/>
    </xf>
    <xf numFmtId="167" fontId="9" fillId="0" borderId="1" xfId="12" applyNumberFormat="1" applyFont="1" applyFill="1" applyBorder="1" applyAlignment="1">
      <alignment horizontal="center" vertical="center" wrapText="1"/>
    </xf>
    <xf numFmtId="0" fontId="9" fillId="0" borderId="1" xfId="12" applyFont="1" applyFill="1" applyBorder="1" applyAlignment="1">
      <alignment horizontal="center" vertical="center" wrapText="1"/>
    </xf>
    <xf numFmtId="169" fontId="1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49" fontId="9" fillId="0" borderId="8" xfId="2" applyNumberFormat="1" applyFont="1" applyFill="1" applyBorder="1" applyAlignment="1">
      <alignment horizontal="center" vertical="center" wrapText="1"/>
    </xf>
    <xf numFmtId="3" fontId="9" fillId="0" borderId="8" xfId="17" applyNumberFormat="1" applyFont="1" applyFill="1" applyBorder="1" applyAlignment="1">
      <alignment horizontal="center" vertical="center" wrapText="1"/>
    </xf>
    <xf numFmtId="167" fontId="9" fillId="0" borderId="0" xfId="0" applyNumberFormat="1" applyFont="1" applyFill="1" applyAlignment="1">
      <alignment horizontal="center" vertical="center" wrapText="1"/>
    </xf>
    <xf numFmtId="4" fontId="9" fillId="0" borderId="1" xfId="2" applyNumberFormat="1" applyFont="1" applyFill="1" applyBorder="1" applyAlignment="1">
      <alignment horizontal="center" vertical="center" wrapText="1"/>
    </xf>
    <xf numFmtId="3" fontId="9" fillId="0" borderId="1" xfId="1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wrapText="1"/>
    </xf>
    <xf numFmtId="3" fontId="9" fillId="0" borderId="1" xfId="7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 shrinkToFit="1"/>
    </xf>
    <xf numFmtId="2" fontId="9" fillId="0" borderId="1" xfId="0" applyNumberFormat="1" applyFont="1" applyFill="1" applyBorder="1" applyAlignment="1">
      <alignment horizontal="center" vertical="center" wrapText="1"/>
    </xf>
    <xf numFmtId="49" fontId="9" fillId="0" borderId="1" xfId="4" applyNumberFormat="1" applyFont="1" applyFill="1" applyBorder="1" applyAlignment="1">
      <alignment horizontal="center" vertical="center" wrapText="1"/>
    </xf>
    <xf numFmtId="49" fontId="9" fillId="0" borderId="1" xfId="10" applyNumberFormat="1" applyFont="1" applyFill="1" applyBorder="1" applyAlignment="1">
      <alignment horizontal="center" vertical="center" wrapText="1"/>
    </xf>
    <xf numFmtId="0" fontId="9" fillId="0" borderId="1" xfId="10" applyFont="1" applyFill="1" applyBorder="1" applyAlignment="1">
      <alignment horizontal="center" vertical="center" wrapText="1"/>
    </xf>
    <xf numFmtId="49" fontId="9" fillId="0" borderId="1" xfId="11" applyNumberFormat="1" applyFont="1" applyFill="1" applyBorder="1" applyAlignment="1">
      <alignment horizontal="center" vertical="center" wrapText="1"/>
    </xf>
    <xf numFmtId="167" fontId="9" fillId="0" borderId="1" xfId="10" applyNumberFormat="1" applyFont="1" applyFill="1" applyBorder="1" applyAlignment="1">
      <alignment horizontal="center" vertical="center" wrapText="1"/>
    </xf>
    <xf numFmtId="49" fontId="9" fillId="0" borderId="1" xfId="13" applyNumberFormat="1" applyFont="1" applyFill="1" applyBorder="1" applyAlignment="1">
      <alignment horizontal="center" vertical="center" wrapText="1"/>
    </xf>
    <xf numFmtId="0" fontId="9" fillId="0" borderId="1" xfId="13" applyFont="1" applyFill="1" applyBorder="1" applyAlignment="1">
      <alignment horizontal="center" vertical="center" wrapText="1"/>
    </xf>
    <xf numFmtId="3" fontId="9" fillId="0" borderId="1" xfId="13" applyNumberFormat="1" applyFont="1" applyFill="1" applyBorder="1" applyAlignment="1">
      <alignment horizontal="center" vertical="center" wrapText="1"/>
    </xf>
    <xf numFmtId="167" fontId="9" fillId="0" borderId="1" xfId="13" applyNumberFormat="1" applyFont="1" applyFill="1" applyBorder="1" applyAlignment="1">
      <alignment horizontal="center" vertical="center" wrapText="1"/>
    </xf>
    <xf numFmtId="165" fontId="9" fillId="0" borderId="1" xfId="2" applyNumberFormat="1" applyFont="1" applyFill="1" applyBorder="1" applyAlignment="1">
      <alignment horizontal="center" vertical="center" wrapText="1"/>
    </xf>
    <xf numFmtId="1" fontId="9" fillId="0" borderId="1" xfId="18" applyNumberFormat="1" applyFont="1" applyFill="1" applyBorder="1" applyAlignment="1">
      <alignment horizontal="center" vertical="center" wrapText="1"/>
    </xf>
    <xf numFmtId="0" fontId="9" fillId="0" borderId="1" xfId="18" applyFont="1" applyFill="1" applyBorder="1" applyAlignment="1">
      <alignment horizontal="center" vertical="center" wrapText="1"/>
    </xf>
    <xf numFmtId="3" fontId="9" fillId="0" borderId="1" xfId="18" applyNumberFormat="1" applyFont="1" applyFill="1" applyBorder="1" applyAlignment="1">
      <alignment horizontal="center" vertical="center" wrapText="1"/>
    </xf>
    <xf numFmtId="167" fontId="9" fillId="0" borderId="1" xfId="18" applyNumberFormat="1" applyFont="1" applyFill="1" applyBorder="1" applyAlignment="1">
      <alignment horizontal="center" vertical="center" wrapText="1"/>
    </xf>
    <xf numFmtId="3" fontId="9" fillId="0" borderId="1" xfId="17" applyNumberFormat="1" applyFont="1" applyFill="1" applyBorder="1" applyAlignment="1">
      <alignment horizontal="center" vertical="center" wrapText="1"/>
    </xf>
    <xf numFmtId="168" fontId="9" fillId="0" borderId="1" xfId="0" applyNumberFormat="1" applyFont="1" applyFill="1" applyBorder="1" applyAlignment="1">
      <alignment horizontal="center" vertical="center" wrapText="1"/>
    </xf>
    <xf numFmtId="3" fontId="9" fillId="0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center" vertical="center" wrapText="1"/>
    </xf>
    <xf numFmtId="3" fontId="15" fillId="0" borderId="1" xfId="4" applyNumberFormat="1" applyFont="1" applyFill="1" applyBorder="1" applyAlignment="1">
      <alignment horizontal="center" vertical="center" wrapText="1"/>
    </xf>
    <xf numFmtId="0" fontId="9" fillId="0" borderId="1" xfId="3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7" fillId="0" borderId="1" xfId="3" applyFont="1" applyFill="1" applyBorder="1" applyAlignment="1">
      <alignment horizontal="center" vertical="center" wrapText="1"/>
    </xf>
    <xf numFmtId="1" fontId="9" fillId="0" borderId="1" xfId="0" applyNumberFormat="1" applyFont="1" applyFill="1" applyBorder="1" applyAlignment="1">
      <alignment horizontal="center"/>
    </xf>
    <xf numFmtId="0" fontId="10" fillId="0" borderId="0" xfId="0" applyFont="1" applyFill="1"/>
    <xf numFmtId="167" fontId="10" fillId="0" borderId="0" xfId="14" applyNumberFormat="1" applyFont="1" applyFill="1"/>
    <xf numFmtId="0" fontId="10" fillId="0" borderId="0" xfId="14" applyFont="1" applyFill="1" applyAlignment="1">
      <alignment horizontal="center" vertical="center" wrapText="1"/>
    </xf>
    <xf numFmtId="0" fontId="10" fillId="0" borderId="0" xfId="14" applyFont="1" applyFill="1" applyBorder="1" applyAlignment="1">
      <alignment horizontal="center" vertical="center" wrapText="1"/>
    </xf>
    <xf numFmtId="0" fontId="10" fillId="0" borderId="0" xfId="14" applyFont="1" applyFill="1"/>
    <xf numFmtId="0" fontId="10" fillId="0" borderId="0" xfId="0" applyFont="1" applyFill="1" applyAlignment="1">
      <alignment horizontal="left" vertical="top" wrapText="1"/>
    </xf>
    <xf numFmtId="0" fontId="10" fillId="0" borderId="0" xfId="0" applyFont="1" applyFill="1" applyAlignment="1">
      <alignment horizontal="center" vertical="top" wrapText="1"/>
    </xf>
    <xf numFmtId="0" fontId="20" fillId="0" borderId="0" xfId="0" applyFont="1" applyFill="1"/>
    <xf numFmtId="1" fontId="10" fillId="0" borderId="0" xfId="14" applyNumberFormat="1" applyFont="1" applyFill="1"/>
    <xf numFmtId="0" fontId="9" fillId="0" borderId="0" xfId="0" applyNumberFormat="1" applyFont="1" applyFill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9" applyNumberFormat="1" applyFont="1" applyFill="1" applyBorder="1" applyAlignment="1">
      <alignment horizontal="center" vertical="center" wrapText="1"/>
    </xf>
    <xf numFmtId="3" fontId="8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22" applyFont="1" applyFill="1" applyBorder="1" applyAlignment="1">
      <alignment horizontal="center" vertical="center" wrapText="1"/>
    </xf>
    <xf numFmtId="3" fontId="9" fillId="0" borderId="1" xfId="22" applyNumberFormat="1" applyFont="1" applyFill="1" applyBorder="1" applyAlignment="1">
      <alignment horizontal="center" vertical="center" wrapText="1"/>
    </xf>
    <xf numFmtId="166" fontId="9" fillId="0" borderId="1" xfId="22" applyNumberFormat="1" applyFont="1" applyFill="1" applyBorder="1" applyAlignment="1">
      <alignment horizontal="center" vertical="center" wrapText="1"/>
    </xf>
    <xf numFmtId="49" fontId="9" fillId="0" borderId="1" xfId="19" applyNumberFormat="1" applyFont="1" applyFill="1" applyBorder="1" applyAlignment="1">
      <alignment horizontal="center" vertical="center" wrapText="1"/>
    </xf>
    <xf numFmtId="3" fontId="9" fillId="0" borderId="1" xfId="19" applyNumberFormat="1" applyFont="1" applyFill="1" applyBorder="1" applyAlignment="1">
      <alignment horizontal="center" vertical="center" wrapText="1"/>
    </xf>
    <xf numFmtId="167" fontId="9" fillId="0" borderId="1" xfId="19" applyNumberFormat="1" applyFont="1" applyFill="1" applyBorder="1" applyAlignment="1">
      <alignment horizontal="center" vertical="center" wrapText="1"/>
    </xf>
    <xf numFmtId="4" fontId="9" fillId="0" borderId="1" xfId="19" applyNumberFormat="1" applyFont="1" applyFill="1" applyBorder="1" applyAlignment="1">
      <alignment horizontal="center" vertical="center" wrapText="1"/>
    </xf>
    <xf numFmtId="1" fontId="10" fillId="0" borderId="0" xfId="0" applyNumberFormat="1" applyFont="1" applyFill="1"/>
    <xf numFmtId="1" fontId="20" fillId="0" borderId="0" xfId="0" applyNumberFormat="1" applyFont="1" applyFill="1"/>
    <xf numFmtId="49" fontId="9" fillId="0" borderId="1" xfId="20" applyNumberFormat="1" applyFont="1" applyFill="1" applyBorder="1" applyAlignment="1">
      <alignment horizontal="center" vertical="center" wrapText="1"/>
    </xf>
    <xf numFmtId="0" fontId="9" fillId="0" borderId="1" xfId="20" applyFont="1" applyFill="1" applyBorder="1" applyAlignment="1">
      <alignment horizontal="center" vertical="center" wrapText="1"/>
    </xf>
    <xf numFmtId="3" fontId="9" fillId="0" borderId="1" xfId="20" applyNumberFormat="1" applyFont="1" applyFill="1" applyBorder="1" applyAlignment="1">
      <alignment horizontal="center" vertical="center" wrapText="1"/>
    </xf>
    <xf numFmtId="49" fontId="9" fillId="0" borderId="1" xfId="21" applyNumberFormat="1" applyFont="1" applyFill="1" applyBorder="1" applyAlignment="1">
      <alignment horizontal="center" vertical="center" wrapText="1"/>
    </xf>
    <xf numFmtId="167" fontId="9" fillId="0" borderId="1" xfId="21" applyNumberFormat="1" applyFont="1" applyFill="1" applyBorder="1" applyAlignment="1">
      <alignment horizontal="center" vertical="center" wrapText="1"/>
    </xf>
    <xf numFmtId="0" fontId="9" fillId="0" borderId="1" xfId="2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vertical="center" wrapText="1"/>
    </xf>
    <xf numFmtId="0" fontId="11" fillId="0" borderId="4" xfId="0" applyFont="1" applyFill="1" applyBorder="1" applyAlignment="1">
      <alignment horizontal="right" vertical="center" wrapText="1" indent="1"/>
    </xf>
    <xf numFmtId="0" fontId="11" fillId="0" borderId="7" xfId="0" applyFont="1" applyFill="1" applyBorder="1" applyAlignment="1">
      <alignment horizontal="right" vertical="center" wrapText="1" indent="1"/>
    </xf>
    <xf numFmtId="0" fontId="11" fillId="0" borderId="3" xfId="0" applyFont="1" applyFill="1" applyBorder="1" applyAlignment="1">
      <alignment horizontal="right" vertical="center" wrapText="1" indent="1"/>
    </xf>
    <xf numFmtId="0" fontId="11" fillId="0" borderId="2" xfId="0" applyFont="1" applyFill="1" applyBorder="1" applyAlignment="1">
      <alignment horizontal="right" vertical="center" wrapText="1" indent="1"/>
    </xf>
    <xf numFmtId="0" fontId="11" fillId="0" borderId="2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 indent="1"/>
    </xf>
    <xf numFmtId="0" fontId="11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textRotation="90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</cellXfs>
  <cellStyles count="23">
    <cellStyle name="Excel Built-in Normal" xfId="4"/>
    <cellStyle name="Excel Built-in Normal 2" xfId="22"/>
    <cellStyle name="Гиперссылка 2" xfId="5"/>
    <cellStyle name="Обычный" xfId="0" builtinId="0"/>
    <cellStyle name="Обычный 10" xfId="18"/>
    <cellStyle name="Обычный 11" xfId="20"/>
    <cellStyle name="Обычный 12" xfId="12"/>
    <cellStyle name="Обычный 13" xfId="13"/>
    <cellStyle name="Обычный 14" xfId="19"/>
    <cellStyle name="Обычный 17" xfId="21"/>
    <cellStyle name="Обычный 2" xfId="6"/>
    <cellStyle name="Обычный 2 2" xfId="2"/>
    <cellStyle name="Обычный 2 3" xfId="3"/>
    <cellStyle name="Обычный 3" xfId="8"/>
    <cellStyle name="Обычный 4" xfId="7"/>
    <cellStyle name="Обычный 5" xfId="9"/>
    <cellStyle name="Обычный 6" xfId="16"/>
    <cellStyle name="Обычный 7" xfId="10"/>
    <cellStyle name="Обычный 8" xfId="11"/>
    <cellStyle name="Обычный 9" xfId="14"/>
    <cellStyle name="Финансовый" xfId="1" builtinId="3"/>
    <cellStyle name="Финансовый 2" xfId="17"/>
    <cellStyle name="Финансовый 3" xfId="15"/>
  </cellStyles>
  <dxfs count="0"/>
  <tableStyles count="0" defaultTableStyle="TableStyleMedium9" defaultPivotStyle="PivotStyleLight16"/>
  <colors>
    <mruColors>
      <color rgb="FF3BCC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T740"/>
  <sheetViews>
    <sheetView tabSelected="1" zoomScale="115" zoomScaleNormal="115" zoomScaleSheetLayoutView="80" workbookViewId="0">
      <pane ySplit="24" topLeftCell="A739" activePane="bottomLeft" state="frozen"/>
      <selection pane="bottomLeft" activeCell="Q14" sqref="P14:Q14"/>
    </sheetView>
  </sheetViews>
  <sheetFormatPr defaultRowHeight="12"/>
  <cols>
    <col min="1" max="1" width="4.42578125" style="1" customWidth="1"/>
    <col min="2" max="2" width="8.42578125" style="1" customWidth="1"/>
    <col min="3" max="3" width="8.28515625" style="1" customWidth="1"/>
    <col min="4" max="4" width="29.140625" style="1" customWidth="1"/>
    <col min="5" max="5" width="16.140625" style="1" customWidth="1"/>
    <col min="6" max="6" width="6.5703125" style="1" customWidth="1"/>
    <col min="7" max="8" width="10.7109375" style="1" customWidth="1"/>
    <col min="9" max="9" width="12.140625" style="1" customWidth="1"/>
    <col min="10" max="10" width="18.140625" style="1" customWidth="1"/>
    <col min="11" max="11" width="15.42578125" style="1" customWidth="1"/>
    <col min="12" max="12" width="14.28515625" style="1" customWidth="1"/>
    <col min="13" max="13" width="14.85546875" style="20" customWidth="1"/>
    <col min="14" max="14" width="12.85546875" style="1" customWidth="1"/>
    <col min="15" max="15" width="15.5703125" style="1" customWidth="1"/>
    <col min="16" max="16384" width="9.140625" style="1"/>
  </cols>
  <sheetData>
    <row r="1" spans="1:67" s="119" customFormat="1" ht="16.5">
      <c r="A1" s="105" t="s">
        <v>1054</v>
      </c>
      <c r="L1" s="105"/>
      <c r="M1" s="106" t="s">
        <v>1055</v>
      </c>
      <c r="N1" s="106"/>
      <c r="O1" s="107"/>
    </row>
    <row r="2" spans="1:67" s="119" customFormat="1" ht="16.5">
      <c r="A2" s="105"/>
      <c r="L2" s="105"/>
      <c r="M2" s="109"/>
      <c r="N2" s="109"/>
      <c r="O2" s="107"/>
    </row>
    <row r="3" spans="1:67" s="119" customFormat="1" ht="16.5">
      <c r="A3" s="129" t="s">
        <v>1935</v>
      </c>
      <c r="L3" s="105"/>
      <c r="M3" s="105" t="s">
        <v>2008</v>
      </c>
      <c r="N3" s="108"/>
      <c r="O3" s="107"/>
    </row>
    <row r="4" spans="1:67" s="119" customFormat="1" ht="16.5">
      <c r="A4" s="129" t="s">
        <v>1936</v>
      </c>
      <c r="C4" s="110"/>
      <c r="D4" s="111"/>
      <c r="L4" s="105"/>
      <c r="M4" s="105" t="s">
        <v>1680</v>
      </c>
      <c r="N4" s="108"/>
      <c r="O4" s="107"/>
    </row>
    <row r="5" spans="1:67" s="119" customFormat="1" ht="16.5">
      <c r="A5" s="129"/>
      <c r="L5" s="105"/>
      <c r="M5" s="105"/>
      <c r="N5" s="109"/>
      <c r="O5" s="107"/>
    </row>
    <row r="6" spans="1:67" s="119" customFormat="1" ht="16.5">
      <c r="A6" s="130" t="s">
        <v>1937</v>
      </c>
      <c r="L6" s="112"/>
      <c r="M6" s="112" t="s">
        <v>2009</v>
      </c>
      <c r="N6" s="108"/>
      <c r="O6" s="107"/>
    </row>
    <row r="7" spans="1:67" s="119" customFormat="1" ht="16.5">
      <c r="A7" s="105"/>
      <c r="L7" s="105"/>
      <c r="M7" s="109"/>
      <c r="N7" s="109"/>
      <c r="O7" s="107"/>
    </row>
    <row r="8" spans="1:67" s="119" customFormat="1" ht="16.5">
      <c r="A8" s="105" t="s">
        <v>2013</v>
      </c>
      <c r="L8" s="105"/>
      <c r="M8" s="113" t="s">
        <v>2013</v>
      </c>
      <c r="N8" s="108"/>
      <c r="O8" s="107"/>
    </row>
    <row r="9" spans="1:67" ht="16.5">
      <c r="A9" s="137"/>
      <c r="B9" s="137"/>
      <c r="C9" s="137"/>
      <c r="D9" s="137"/>
      <c r="E9" s="138"/>
      <c r="F9" s="137"/>
      <c r="G9" s="137"/>
      <c r="H9" s="137"/>
      <c r="I9" s="137"/>
      <c r="J9" s="137"/>
      <c r="K9" s="137"/>
      <c r="L9" s="137"/>
      <c r="M9" s="137"/>
      <c r="N9" s="137"/>
    </row>
    <row r="10" spans="1:67" ht="16.5">
      <c r="A10" s="137" t="s">
        <v>1056</v>
      </c>
      <c r="B10" s="137"/>
      <c r="C10" s="137"/>
      <c r="D10" s="137"/>
      <c r="E10" s="138"/>
      <c r="F10" s="137"/>
      <c r="G10" s="137"/>
      <c r="H10" s="137"/>
      <c r="I10" s="137"/>
      <c r="J10" s="137"/>
      <c r="K10" s="137"/>
      <c r="L10" s="137"/>
      <c r="M10" s="137"/>
      <c r="N10" s="137"/>
    </row>
    <row r="11" spans="1:67" ht="16.5">
      <c r="A11" s="119"/>
      <c r="B11" s="4"/>
      <c r="C11" s="119"/>
      <c r="D11" s="119"/>
      <c r="F11" s="119" t="s">
        <v>888</v>
      </c>
      <c r="G11" s="5" t="s">
        <v>31</v>
      </c>
      <c r="H11" s="6" t="s">
        <v>889</v>
      </c>
      <c r="J11" s="119"/>
      <c r="K11" s="119"/>
      <c r="L11" s="119"/>
      <c r="M11" s="7"/>
    </row>
    <row r="12" spans="1:67" s="8" customFormat="1">
      <c r="M12" s="9"/>
    </row>
    <row r="13" spans="1:67" s="8" customFormat="1" ht="15.75">
      <c r="A13" s="10"/>
      <c r="B13" s="141" t="s">
        <v>19</v>
      </c>
      <c r="C13" s="141"/>
      <c r="D13" s="142"/>
      <c r="E13" s="143" t="s">
        <v>890</v>
      </c>
      <c r="F13" s="144"/>
      <c r="G13" s="144"/>
      <c r="H13" s="144"/>
      <c r="I13" s="144"/>
      <c r="J13" s="144"/>
      <c r="K13" s="144"/>
      <c r="L13" s="144"/>
      <c r="M13" s="144"/>
      <c r="N13" s="145"/>
      <c r="O13" s="144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</row>
    <row r="14" spans="1:67" s="8" customFormat="1" ht="15.75">
      <c r="A14" s="10"/>
      <c r="B14" s="141" t="s">
        <v>20</v>
      </c>
      <c r="C14" s="141"/>
      <c r="D14" s="142"/>
      <c r="E14" s="143" t="s">
        <v>1251</v>
      </c>
      <c r="F14" s="144"/>
      <c r="G14" s="144"/>
      <c r="H14" s="144"/>
      <c r="I14" s="144"/>
      <c r="J14" s="144"/>
      <c r="K14" s="144"/>
      <c r="L14" s="144"/>
      <c r="M14" s="144"/>
      <c r="N14" s="145"/>
      <c r="O14" s="144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</row>
    <row r="15" spans="1:67" s="8" customFormat="1" ht="15.75">
      <c r="A15" s="12"/>
      <c r="B15" s="139" t="s">
        <v>21</v>
      </c>
      <c r="C15" s="139"/>
      <c r="D15" s="140"/>
      <c r="E15" s="143" t="s">
        <v>891</v>
      </c>
      <c r="F15" s="144"/>
      <c r="G15" s="144"/>
      <c r="H15" s="144"/>
      <c r="I15" s="144"/>
      <c r="J15" s="144"/>
      <c r="K15" s="144"/>
      <c r="L15" s="144"/>
      <c r="M15" s="144"/>
      <c r="N15" s="145"/>
      <c r="O15" s="144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</row>
    <row r="16" spans="1:67" s="8" customFormat="1" ht="15.75">
      <c r="A16" s="12"/>
      <c r="B16" s="139" t="s">
        <v>22</v>
      </c>
      <c r="C16" s="139"/>
      <c r="D16" s="140"/>
      <c r="E16" s="143" t="s">
        <v>861</v>
      </c>
      <c r="F16" s="144"/>
      <c r="G16" s="144"/>
      <c r="H16" s="144"/>
      <c r="I16" s="144"/>
      <c r="J16" s="144"/>
      <c r="K16" s="144"/>
      <c r="L16" s="144"/>
      <c r="M16" s="144"/>
      <c r="N16" s="145"/>
      <c r="O16" s="144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</row>
    <row r="17" spans="1:67" s="8" customFormat="1" ht="15.75">
      <c r="A17" s="12"/>
      <c r="B17" s="139" t="s">
        <v>23</v>
      </c>
      <c r="C17" s="139"/>
      <c r="D17" s="140"/>
      <c r="E17" s="143" t="s">
        <v>862</v>
      </c>
      <c r="F17" s="144"/>
      <c r="G17" s="144"/>
      <c r="H17" s="144"/>
      <c r="I17" s="144"/>
      <c r="J17" s="144"/>
      <c r="K17" s="144"/>
      <c r="L17" s="144"/>
      <c r="M17" s="144"/>
      <c r="N17" s="145"/>
      <c r="O17" s="144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</row>
    <row r="18" spans="1:67" s="8" customFormat="1" ht="15.75">
      <c r="A18" s="12"/>
      <c r="B18" s="139" t="s">
        <v>24</v>
      </c>
      <c r="C18" s="139"/>
      <c r="D18" s="140"/>
      <c r="E18" s="143" t="s">
        <v>1584</v>
      </c>
      <c r="F18" s="144"/>
      <c r="G18" s="144"/>
      <c r="H18" s="144"/>
      <c r="I18" s="144"/>
      <c r="J18" s="144"/>
      <c r="K18" s="144"/>
      <c r="L18" s="144"/>
      <c r="M18" s="144"/>
      <c r="N18" s="145"/>
      <c r="O18" s="144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</row>
    <row r="19" spans="1:67" s="8" customFormat="1" ht="15.75">
      <c r="A19" s="12"/>
      <c r="B19" s="139" t="s">
        <v>25</v>
      </c>
      <c r="C19" s="139"/>
      <c r="D19" s="140"/>
      <c r="E19" s="143" t="s">
        <v>29</v>
      </c>
      <c r="F19" s="144"/>
      <c r="G19" s="144"/>
      <c r="H19" s="144"/>
      <c r="I19" s="144"/>
      <c r="J19" s="144"/>
      <c r="K19" s="144"/>
      <c r="L19" s="144"/>
      <c r="M19" s="144"/>
      <c r="N19" s="145"/>
      <c r="O19" s="144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</row>
    <row r="20" spans="1:67" ht="15.75">
      <c r="A20" s="8"/>
      <c r="B20" s="8"/>
      <c r="C20" s="8"/>
      <c r="D20" s="8"/>
      <c r="E20" s="14"/>
      <c r="F20" s="15"/>
      <c r="G20" s="15"/>
      <c r="H20" s="15"/>
      <c r="I20" s="15"/>
      <c r="J20" s="15"/>
      <c r="K20" s="15"/>
      <c r="L20" s="15"/>
      <c r="M20" s="16"/>
      <c r="N20" s="14"/>
    </row>
    <row r="21" spans="1:67" ht="12" customHeight="1">
      <c r="A21" s="146" t="s">
        <v>0</v>
      </c>
      <c r="B21" s="146" t="s">
        <v>2</v>
      </c>
      <c r="C21" s="146" t="s">
        <v>4</v>
      </c>
      <c r="D21" s="147" t="s">
        <v>26</v>
      </c>
      <c r="E21" s="148"/>
      <c r="F21" s="147"/>
      <c r="G21" s="147"/>
      <c r="H21" s="147"/>
      <c r="I21" s="147"/>
      <c r="J21" s="147"/>
      <c r="K21" s="147"/>
      <c r="L21" s="147"/>
      <c r="M21" s="147"/>
      <c r="N21" s="147" t="s">
        <v>14</v>
      </c>
      <c r="O21" s="147" t="s">
        <v>15</v>
      </c>
    </row>
    <row r="22" spans="1:67">
      <c r="A22" s="146"/>
      <c r="B22" s="146"/>
      <c r="C22" s="146"/>
      <c r="D22" s="147" t="s">
        <v>5</v>
      </c>
      <c r="E22" s="147" t="s">
        <v>6</v>
      </c>
      <c r="F22" s="147" t="s">
        <v>9</v>
      </c>
      <c r="G22" s="147"/>
      <c r="H22" s="147" t="s">
        <v>10</v>
      </c>
      <c r="I22" s="147" t="s">
        <v>18</v>
      </c>
      <c r="J22" s="147"/>
      <c r="K22" s="147" t="s">
        <v>1023</v>
      </c>
      <c r="L22" s="147" t="s">
        <v>13</v>
      </c>
      <c r="M22" s="147"/>
      <c r="N22" s="147"/>
      <c r="O22" s="147"/>
    </row>
    <row r="23" spans="1:67" ht="72">
      <c r="A23" s="146"/>
      <c r="B23" s="146"/>
      <c r="C23" s="146"/>
      <c r="D23" s="147"/>
      <c r="E23" s="147"/>
      <c r="F23" s="17" t="s">
        <v>7</v>
      </c>
      <c r="G23" s="121" t="s">
        <v>9</v>
      </c>
      <c r="H23" s="147"/>
      <c r="I23" s="17" t="s">
        <v>11</v>
      </c>
      <c r="J23" s="17" t="s">
        <v>8</v>
      </c>
      <c r="K23" s="147"/>
      <c r="L23" s="121" t="s">
        <v>12</v>
      </c>
      <c r="M23" s="3" t="s">
        <v>17</v>
      </c>
      <c r="N23" s="147"/>
      <c r="O23" s="121" t="s">
        <v>16</v>
      </c>
    </row>
    <row r="24" spans="1:67" s="18" customFormat="1">
      <c r="A24" s="2">
        <v>1</v>
      </c>
      <c r="B24" s="2">
        <v>2</v>
      </c>
      <c r="C24" s="2">
        <v>3</v>
      </c>
      <c r="D24" s="2">
        <v>4</v>
      </c>
      <c r="E24" s="2">
        <v>5</v>
      </c>
      <c r="F24" s="2">
        <v>6</v>
      </c>
      <c r="G24" s="2">
        <v>7</v>
      </c>
      <c r="H24" s="2">
        <v>8</v>
      </c>
      <c r="I24" s="2">
        <v>9</v>
      </c>
      <c r="J24" s="2">
        <v>10</v>
      </c>
      <c r="K24" s="2">
        <v>11</v>
      </c>
      <c r="L24" s="2">
        <v>12</v>
      </c>
      <c r="M24" s="2">
        <v>13</v>
      </c>
      <c r="N24" s="2">
        <v>14</v>
      </c>
      <c r="O24" s="2">
        <v>15</v>
      </c>
    </row>
    <row r="25" spans="1:67" ht="67.5" customHeight="1">
      <c r="A25" s="21" t="s">
        <v>27</v>
      </c>
      <c r="B25" s="21" t="s">
        <v>268</v>
      </c>
      <c r="C25" s="21" t="s">
        <v>274</v>
      </c>
      <c r="D25" s="35" t="s">
        <v>275</v>
      </c>
      <c r="E25" s="38" t="s">
        <v>48</v>
      </c>
      <c r="F25" s="21" t="s">
        <v>99</v>
      </c>
      <c r="G25" s="21" t="s">
        <v>173</v>
      </c>
      <c r="H25" s="35">
        <v>115</v>
      </c>
      <c r="I25" s="21" t="s">
        <v>132</v>
      </c>
      <c r="J25" s="21" t="s">
        <v>134</v>
      </c>
      <c r="K25" s="24">
        <v>18747000</v>
      </c>
      <c r="L25" s="21" t="s">
        <v>1125</v>
      </c>
      <c r="M25" s="25">
        <v>41639</v>
      </c>
      <c r="N25" s="21" t="s">
        <v>1042</v>
      </c>
      <c r="O25" s="35" t="s">
        <v>30</v>
      </c>
    </row>
    <row r="26" spans="1:67" ht="84" customHeight="1">
      <c r="A26" s="21" t="s">
        <v>28</v>
      </c>
      <c r="B26" s="44" t="s">
        <v>872</v>
      </c>
      <c r="C26" s="44" t="s">
        <v>873</v>
      </c>
      <c r="D26" s="45" t="s">
        <v>1535</v>
      </c>
      <c r="E26" s="38" t="s">
        <v>48</v>
      </c>
      <c r="F26" s="44" t="s">
        <v>34</v>
      </c>
      <c r="G26" s="45" t="s">
        <v>35</v>
      </c>
      <c r="H26" s="45">
        <v>1</v>
      </c>
      <c r="I26" s="44" t="s">
        <v>285</v>
      </c>
      <c r="J26" s="45" t="s">
        <v>1293</v>
      </c>
      <c r="K26" s="46">
        <v>38000000</v>
      </c>
      <c r="L26" s="44" t="s">
        <v>1124</v>
      </c>
      <c r="M26" s="47">
        <v>41639</v>
      </c>
      <c r="N26" s="35" t="s">
        <v>1038</v>
      </c>
      <c r="O26" s="45" t="s">
        <v>30</v>
      </c>
    </row>
    <row r="27" spans="1:67" ht="60" customHeight="1">
      <c r="A27" s="21" t="s">
        <v>41</v>
      </c>
      <c r="B27" s="21" t="s">
        <v>256</v>
      </c>
      <c r="C27" s="21" t="s">
        <v>118</v>
      </c>
      <c r="D27" s="35" t="s">
        <v>261</v>
      </c>
      <c r="E27" s="38" t="s">
        <v>48</v>
      </c>
      <c r="F27" s="21" t="s">
        <v>34</v>
      </c>
      <c r="G27" s="35" t="s">
        <v>35</v>
      </c>
      <c r="H27" s="35">
        <v>1</v>
      </c>
      <c r="I27" s="21" t="s">
        <v>132</v>
      </c>
      <c r="J27" s="35" t="s">
        <v>134</v>
      </c>
      <c r="K27" s="24">
        <v>35000000</v>
      </c>
      <c r="L27" s="21" t="s">
        <v>1123</v>
      </c>
      <c r="M27" s="25">
        <v>41455</v>
      </c>
      <c r="N27" s="35" t="s">
        <v>1042</v>
      </c>
      <c r="O27" s="35" t="s">
        <v>30</v>
      </c>
    </row>
    <row r="28" spans="1:67" ht="56.25" customHeight="1">
      <c r="A28" s="21" t="s">
        <v>42</v>
      </c>
      <c r="B28" s="21" t="s">
        <v>109</v>
      </c>
      <c r="C28" s="21" t="s">
        <v>257</v>
      </c>
      <c r="D28" s="35" t="s">
        <v>258</v>
      </c>
      <c r="E28" s="38" t="s">
        <v>48</v>
      </c>
      <c r="F28" s="21" t="s">
        <v>99</v>
      </c>
      <c r="G28" s="35" t="s">
        <v>173</v>
      </c>
      <c r="H28" s="24">
        <v>500</v>
      </c>
      <c r="I28" s="21" t="s">
        <v>132</v>
      </c>
      <c r="J28" s="35" t="s">
        <v>134</v>
      </c>
      <c r="K28" s="24">
        <v>1050000000</v>
      </c>
      <c r="L28" s="21" t="s">
        <v>1117</v>
      </c>
      <c r="M28" s="25">
        <v>41455</v>
      </c>
      <c r="N28" s="35" t="s">
        <v>1042</v>
      </c>
      <c r="O28" s="35" t="s">
        <v>30</v>
      </c>
    </row>
    <row r="29" spans="1:67" ht="60" customHeight="1">
      <c r="A29" s="21" t="s">
        <v>43</v>
      </c>
      <c r="B29" s="21" t="s">
        <v>256</v>
      </c>
      <c r="C29" s="21" t="s">
        <v>118</v>
      </c>
      <c r="D29" s="35" t="s">
        <v>267</v>
      </c>
      <c r="E29" s="38" t="s">
        <v>48</v>
      </c>
      <c r="F29" s="21" t="s">
        <v>34</v>
      </c>
      <c r="G29" s="35" t="s">
        <v>35</v>
      </c>
      <c r="H29" s="35">
        <v>1</v>
      </c>
      <c r="I29" s="21" t="s">
        <v>132</v>
      </c>
      <c r="J29" s="35" t="s">
        <v>134</v>
      </c>
      <c r="K29" s="24">
        <v>1694915.2542372881</v>
      </c>
      <c r="L29" s="21" t="s">
        <v>1125</v>
      </c>
      <c r="M29" s="25">
        <v>41639</v>
      </c>
      <c r="N29" s="35" t="s">
        <v>1038</v>
      </c>
      <c r="O29" s="35" t="s">
        <v>30</v>
      </c>
    </row>
    <row r="30" spans="1:67" ht="60" customHeight="1">
      <c r="A30" s="21" t="s">
        <v>44</v>
      </c>
      <c r="B30" s="21" t="s">
        <v>256</v>
      </c>
      <c r="C30" s="21" t="s">
        <v>118</v>
      </c>
      <c r="D30" s="35" t="s">
        <v>1006</v>
      </c>
      <c r="E30" s="38" t="s">
        <v>48</v>
      </c>
      <c r="F30" s="21" t="s">
        <v>34</v>
      </c>
      <c r="G30" s="35" t="s">
        <v>35</v>
      </c>
      <c r="H30" s="35">
        <v>1</v>
      </c>
      <c r="I30" s="21" t="s">
        <v>132</v>
      </c>
      <c r="J30" s="35" t="s">
        <v>134</v>
      </c>
      <c r="K30" s="24">
        <v>2000000</v>
      </c>
      <c r="L30" s="21" t="s">
        <v>1125</v>
      </c>
      <c r="M30" s="25">
        <v>41639</v>
      </c>
      <c r="N30" s="35" t="s">
        <v>1038</v>
      </c>
      <c r="O30" s="35" t="s">
        <v>30</v>
      </c>
    </row>
    <row r="31" spans="1:67" ht="60" customHeight="1">
      <c r="A31" s="21" t="s">
        <v>45</v>
      </c>
      <c r="B31" s="21" t="s">
        <v>172</v>
      </c>
      <c r="C31" s="21" t="s">
        <v>110</v>
      </c>
      <c r="D31" s="35" t="s">
        <v>259</v>
      </c>
      <c r="E31" s="38" t="s">
        <v>48</v>
      </c>
      <c r="F31" s="21" t="s">
        <v>99</v>
      </c>
      <c r="G31" s="35" t="s">
        <v>173</v>
      </c>
      <c r="H31" s="35">
        <v>53</v>
      </c>
      <c r="I31" s="21" t="s">
        <v>132</v>
      </c>
      <c r="J31" s="35" t="s">
        <v>1084</v>
      </c>
      <c r="K31" s="24">
        <v>2851694.9152542376</v>
      </c>
      <c r="L31" s="21" t="s">
        <v>1125</v>
      </c>
      <c r="M31" s="25">
        <v>41639</v>
      </c>
      <c r="N31" s="35" t="s">
        <v>1038</v>
      </c>
      <c r="O31" s="35" t="s">
        <v>30</v>
      </c>
    </row>
    <row r="32" spans="1:67" ht="56.25" customHeight="1">
      <c r="A32" s="55" t="s">
        <v>88</v>
      </c>
      <c r="B32" s="21" t="s">
        <v>1093</v>
      </c>
      <c r="C32" s="21" t="s">
        <v>1094</v>
      </c>
      <c r="D32" s="35" t="s">
        <v>1162</v>
      </c>
      <c r="E32" s="38" t="s">
        <v>48</v>
      </c>
      <c r="F32" s="21" t="s">
        <v>1163</v>
      </c>
      <c r="G32" s="35" t="s">
        <v>1164</v>
      </c>
      <c r="H32" s="24">
        <v>600</v>
      </c>
      <c r="I32" s="21" t="s">
        <v>132</v>
      </c>
      <c r="J32" s="35" t="s">
        <v>1148</v>
      </c>
      <c r="K32" s="24">
        <v>9000000</v>
      </c>
      <c r="L32" s="21" t="s">
        <v>1123</v>
      </c>
      <c r="M32" s="25">
        <v>41639</v>
      </c>
      <c r="N32" s="35" t="s">
        <v>1058</v>
      </c>
      <c r="O32" s="35" t="s">
        <v>30</v>
      </c>
    </row>
    <row r="33" spans="1:67" ht="56.25" customHeight="1">
      <c r="A33" s="21" t="s">
        <v>492</v>
      </c>
      <c r="B33" s="21" t="s">
        <v>256</v>
      </c>
      <c r="C33" s="21" t="s">
        <v>118</v>
      </c>
      <c r="D33" s="35" t="s">
        <v>1083</v>
      </c>
      <c r="E33" s="38" t="s">
        <v>48</v>
      </c>
      <c r="F33" s="21" t="s">
        <v>34</v>
      </c>
      <c r="G33" s="35" t="s">
        <v>35</v>
      </c>
      <c r="H33" s="24">
        <v>1</v>
      </c>
      <c r="I33" s="21" t="s">
        <v>132</v>
      </c>
      <c r="J33" s="35" t="s">
        <v>134</v>
      </c>
      <c r="K33" s="24">
        <v>5000000</v>
      </c>
      <c r="L33" s="21" t="s">
        <v>1125</v>
      </c>
      <c r="M33" s="25">
        <v>41639</v>
      </c>
      <c r="N33" s="35" t="s">
        <v>1042</v>
      </c>
      <c r="O33" s="35" t="s">
        <v>30</v>
      </c>
    </row>
    <row r="34" spans="1:67" ht="56.25" customHeight="1">
      <c r="A34" s="21" t="s">
        <v>493</v>
      </c>
      <c r="B34" s="21" t="s">
        <v>256</v>
      </c>
      <c r="C34" s="21" t="s">
        <v>118</v>
      </c>
      <c r="D34" s="35" t="s">
        <v>266</v>
      </c>
      <c r="E34" s="38" t="s">
        <v>48</v>
      </c>
      <c r="F34" s="21" t="s">
        <v>99</v>
      </c>
      <c r="G34" s="35" t="s">
        <v>173</v>
      </c>
      <c r="H34" s="35">
        <v>650</v>
      </c>
      <c r="I34" s="21" t="s">
        <v>132</v>
      </c>
      <c r="J34" s="35" t="s">
        <v>134</v>
      </c>
      <c r="K34" s="24">
        <v>10400000</v>
      </c>
      <c r="L34" s="21" t="s">
        <v>1123</v>
      </c>
      <c r="M34" s="25">
        <v>41639</v>
      </c>
      <c r="N34" s="35" t="s">
        <v>1058</v>
      </c>
      <c r="O34" s="35" t="s">
        <v>30</v>
      </c>
    </row>
    <row r="35" spans="1:67" ht="56.25" customHeight="1">
      <c r="A35" s="55" t="s">
        <v>494</v>
      </c>
      <c r="B35" s="21" t="s">
        <v>269</v>
      </c>
      <c r="C35" s="21" t="s">
        <v>253</v>
      </c>
      <c r="D35" s="35" t="s">
        <v>1314</v>
      </c>
      <c r="E35" s="38" t="s">
        <v>48</v>
      </c>
      <c r="F35" s="21" t="s">
        <v>1163</v>
      </c>
      <c r="G35" s="35" t="s">
        <v>1164</v>
      </c>
      <c r="H35" s="24">
        <v>9400</v>
      </c>
      <c r="I35" s="21" t="s">
        <v>132</v>
      </c>
      <c r="J35" s="35" t="s">
        <v>1148</v>
      </c>
      <c r="K35" s="24">
        <v>750000000</v>
      </c>
      <c r="L35" s="21" t="s">
        <v>1123</v>
      </c>
      <c r="M35" s="25">
        <v>41639</v>
      </c>
      <c r="N35" s="35" t="s">
        <v>1058</v>
      </c>
      <c r="O35" s="35" t="s">
        <v>30</v>
      </c>
    </row>
    <row r="36" spans="1:67" ht="56.25" customHeight="1">
      <c r="A36" s="21" t="s">
        <v>1019</v>
      </c>
      <c r="B36" s="21" t="s">
        <v>172</v>
      </c>
      <c r="C36" s="21" t="s">
        <v>110</v>
      </c>
      <c r="D36" s="35" t="s">
        <v>260</v>
      </c>
      <c r="E36" s="38" t="s">
        <v>48</v>
      </c>
      <c r="F36" s="21" t="s">
        <v>99</v>
      </c>
      <c r="G36" s="35" t="s">
        <v>173</v>
      </c>
      <c r="H36" s="24">
        <v>14295</v>
      </c>
      <c r="I36" s="21" t="s">
        <v>132</v>
      </c>
      <c r="J36" s="35" t="s">
        <v>1315</v>
      </c>
      <c r="K36" s="24">
        <v>335961000</v>
      </c>
      <c r="L36" s="21" t="s">
        <v>1123</v>
      </c>
      <c r="M36" s="25">
        <v>41639</v>
      </c>
      <c r="N36" s="35" t="s">
        <v>1039</v>
      </c>
      <c r="O36" s="35" t="s">
        <v>30</v>
      </c>
    </row>
    <row r="37" spans="1:67" ht="60" customHeight="1">
      <c r="A37" s="21" t="s">
        <v>495</v>
      </c>
      <c r="B37" s="21" t="s">
        <v>46</v>
      </c>
      <c r="C37" s="21" t="s">
        <v>47</v>
      </c>
      <c r="D37" s="21" t="s">
        <v>892</v>
      </c>
      <c r="E37" s="38" t="s">
        <v>48</v>
      </c>
      <c r="F37" s="21" t="s">
        <v>34</v>
      </c>
      <c r="G37" s="21" t="s">
        <v>35</v>
      </c>
      <c r="H37" s="21" t="s">
        <v>1</v>
      </c>
      <c r="I37" s="21" t="s">
        <v>29</v>
      </c>
      <c r="J37" s="35" t="s">
        <v>1105</v>
      </c>
      <c r="K37" s="74">
        <v>768000</v>
      </c>
      <c r="L37" s="21" t="s">
        <v>1117</v>
      </c>
      <c r="M37" s="25">
        <v>42124</v>
      </c>
      <c r="N37" s="35" t="s">
        <v>1038</v>
      </c>
      <c r="O37" s="21" t="s">
        <v>30</v>
      </c>
    </row>
    <row r="38" spans="1:67" ht="48" customHeight="1">
      <c r="A38" s="21" t="s">
        <v>496</v>
      </c>
      <c r="B38" s="21" t="s">
        <v>183</v>
      </c>
      <c r="C38" s="21" t="s">
        <v>184</v>
      </c>
      <c r="D38" s="35" t="s">
        <v>185</v>
      </c>
      <c r="E38" s="38" t="s">
        <v>48</v>
      </c>
      <c r="F38" s="21" t="s">
        <v>34</v>
      </c>
      <c r="G38" s="35" t="s">
        <v>35</v>
      </c>
      <c r="H38" s="35">
        <v>1</v>
      </c>
      <c r="I38" s="44" t="s">
        <v>29</v>
      </c>
      <c r="J38" s="35" t="s">
        <v>1105</v>
      </c>
      <c r="K38" s="24">
        <v>1000000</v>
      </c>
      <c r="L38" s="21" t="s">
        <v>1125</v>
      </c>
      <c r="M38" s="25">
        <v>41729</v>
      </c>
      <c r="N38" s="35" t="s">
        <v>1058</v>
      </c>
      <c r="O38" s="35" t="s">
        <v>30</v>
      </c>
    </row>
    <row r="39" spans="1:67" ht="60" customHeight="1">
      <c r="A39" s="21" t="s">
        <v>497</v>
      </c>
      <c r="B39" s="21" t="s">
        <v>181</v>
      </c>
      <c r="C39" s="21" t="s">
        <v>182</v>
      </c>
      <c r="D39" s="35" t="s">
        <v>1070</v>
      </c>
      <c r="E39" s="38" t="s">
        <v>48</v>
      </c>
      <c r="F39" s="21" t="s">
        <v>34</v>
      </c>
      <c r="G39" s="35" t="s">
        <v>35</v>
      </c>
      <c r="H39" s="35">
        <v>1</v>
      </c>
      <c r="I39" s="44" t="s">
        <v>29</v>
      </c>
      <c r="J39" s="35" t="s">
        <v>1105</v>
      </c>
      <c r="K39" s="24">
        <v>900000</v>
      </c>
      <c r="L39" s="21" t="s">
        <v>1125</v>
      </c>
      <c r="M39" s="25">
        <v>43190</v>
      </c>
      <c r="N39" s="35" t="s">
        <v>1038</v>
      </c>
      <c r="O39" s="35" t="s">
        <v>30</v>
      </c>
    </row>
    <row r="40" spans="1:67" ht="60" customHeight="1">
      <c r="A40" s="55" t="s">
        <v>498</v>
      </c>
      <c r="B40" s="21" t="s">
        <v>1114</v>
      </c>
      <c r="C40" s="75" t="s">
        <v>1115</v>
      </c>
      <c r="D40" s="35" t="s">
        <v>1080</v>
      </c>
      <c r="E40" s="38" t="s">
        <v>48</v>
      </c>
      <c r="F40" s="75" t="s">
        <v>99</v>
      </c>
      <c r="G40" s="35" t="s">
        <v>173</v>
      </c>
      <c r="H40" s="68">
        <v>1</v>
      </c>
      <c r="I40" s="35">
        <v>20401</v>
      </c>
      <c r="J40" s="35" t="s">
        <v>1292</v>
      </c>
      <c r="K40" s="24">
        <v>23200000</v>
      </c>
      <c r="L40" s="21" t="s">
        <v>1124</v>
      </c>
      <c r="M40" s="25">
        <v>41547</v>
      </c>
      <c r="N40" s="35" t="s">
        <v>1038</v>
      </c>
      <c r="O40" s="68" t="s">
        <v>30</v>
      </c>
    </row>
    <row r="41" spans="1:67" ht="60" customHeight="1">
      <c r="A41" s="21" t="s">
        <v>499</v>
      </c>
      <c r="B41" s="44" t="s">
        <v>144</v>
      </c>
      <c r="C41" s="44" t="s">
        <v>145</v>
      </c>
      <c r="D41" s="45" t="s">
        <v>1159</v>
      </c>
      <c r="E41" s="38" t="s">
        <v>48</v>
      </c>
      <c r="F41" s="44" t="s">
        <v>34</v>
      </c>
      <c r="G41" s="45" t="s">
        <v>35</v>
      </c>
      <c r="H41" s="45">
        <v>1</v>
      </c>
      <c r="I41" s="44" t="s">
        <v>146</v>
      </c>
      <c r="J41" s="45" t="s">
        <v>1252</v>
      </c>
      <c r="K41" s="46">
        <v>1800000</v>
      </c>
      <c r="L41" s="44" t="s">
        <v>1117</v>
      </c>
      <c r="M41" s="25">
        <v>41639</v>
      </c>
      <c r="N41" s="35" t="s">
        <v>1038</v>
      </c>
      <c r="O41" s="45" t="s">
        <v>30</v>
      </c>
    </row>
    <row r="42" spans="1:67" ht="60" customHeight="1">
      <c r="A42" s="21" t="s">
        <v>500</v>
      </c>
      <c r="B42" s="44" t="s">
        <v>148</v>
      </c>
      <c r="C42" s="44" t="s">
        <v>149</v>
      </c>
      <c r="D42" s="45" t="s">
        <v>150</v>
      </c>
      <c r="E42" s="38" t="s">
        <v>48</v>
      </c>
      <c r="F42" s="44" t="s">
        <v>34</v>
      </c>
      <c r="G42" s="45" t="s">
        <v>35</v>
      </c>
      <c r="H42" s="45">
        <v>1</v>
      </c>
      <c r="I42" s="44" t="s">
        <v>146</v>
      </c>
      <c r="J42" s="45" t="s">
        <v>1252</v>
      </c>
      <c r="K42" s="46">
        <v>2000000</v>
      </c>
      <c r="L42" s="44" t="s">
        <v>1117</v>
      </c>
      <c r="M42" s="25">
        <v>41639</v>
      </c>
      <c r="N42" s="35" t="s">
        <v>1038</v>
      </c>
      <c r="O42" s="45" t="s">
        <v>30</v>
      </c>
    </row>
    <row r="43" spans="1:67" ht="60" customHeight="1">
      <c r="A43" s="21" t="s">
        <v>501</v>
      </c>
      <c r="B43" s="44" t="s">
        <v>144</v>
      </c>
      <c r="C43" s="44" t="s">
        <v>145</v>
      </c>
      <c r="D43" s="45" t="s">
        <v>147</v>
      </c>
      <c r="E43" s="38" t="s">
        <v>48</v>
      </c>
      <c r="F43" s="44" t="s">
        <v>34</v>
      </c>
      <c r="G43" s="45" t="s">
        <v>35</v>
      </c>
      <c r="H43" s="45">
        <v>1</v>
      </c>
      <c r="I43" s="44" t="s">
        <v>146</v>
      </c>
      <c r="J43" s="45" t="s">
        <v>1252</v>
      </c>
      <c r="K43" s="46">
        <v>3500000</v>
      </c>
      <c r="L43" s="44" t="s">
        <v>1117</v>
      </c>
      <c r="M43" s="25">
        <v>41639</v>
      </c>
      <c r="N43" s="35" t="s">
        <v>1038</v>
      </c>
      <c r="O43" s="45" t="s">
        <v>30</v>
      </c>
    </row>
    <row r="44" spans="1:67" ht="72" customHeight="1">
      <c r="A44" s="21" t="s">
        <v>502</v>
      </c>
      <c r="B44" s="21" t="s">
        <v>130</v>
      </c>
      <c r="C44" s="21" t="s">
        <v>1095</v>
      </c>
      <c r="D44" s="35" t="s">
        <v>1316</v>
      </c>
      <c r="E44" s="38" t="s">
        <v>48</v>
      </c>
      <c r="F44" s="21" t="s">
        <v>34</v>
      </c>
      <c r="G44" s="35" t="s">
        <v>35</v>
      </c>
      <c r="H44" s="35">
        <v>1</v>
      </c>
      <c r="I44" s="35" t="s">
        <v>132</v>
      </c>
      <c r="J44" s="35" t="s">
        <v>134</v>
      </c>
      <c r="K44" s="24">
        <v>20000000</v>
      </c>
      <c r="L44" s="21" t="s">
        <v>1125</v>
      </c>
      <c r="M44" s="25">
        <v>42369</v>
      </c>
      <c r="N44" s="35" t="s">
        <v>1039</v>
      </c>
      <c r="O44" s="35" t="s">
        <v>30</v>
      </c>
    </row>
    <row r="45" spans="1:67" ht="48" customHeight="1">
      <c r="A45" s="21" t="s">
        <v>503</v>
      </c>
      <c r="B45" s="21" t="s">
        <v>130</v>
      </c>
      <c r="C45" s="21" t="s">
        <v>1095</v>
      </c>
      <c r="D45" s="35" t="s">
        <v>1096</v>
      </c>
      <c r="E45" s="38" t="s">
        <v>48</v>
      </c>
      <c r="F45" s="21" t="s">
        <v>34</v>
      </c>
      <c r="G45" s="35" t="s">
        <v>35</v>
      </c>
      <c r="H45" s="35">
        <v>1</v>
      </c>
      <c r="I45" s="35" t="s">
        <v>132</v>
      </c>
      <c r="J45" s="35" t="s">
        <v>134</v>
      </c>
      <c r="K45" s="24">
        <f>1000000000</f>
        <v>1000000000</v>
      </c>
      <c r="L45" s="21" t="s">
        <v>1123</v>
      </c>
      <c r="M45" s="25">
        <v>42369</v>
      </c>
      <c r="N45" s="35" t="s">
        <v>1039</v>
      </c>
      <c r="O45" s="35" t="s">
        <v>30</v>
      </c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</row>
    <row r="46" spans="1:67" ht="48" customHeight="1">
      <c r="A46" s="21" t="s">
        <v>504</v>
      </c>
      <c r="B46" s="21" t="s">
        <v>55</v>
      </c>
      <c r="C46" s="21" t="s">
        <v>56</v>
      </c>
      <c r="D46" s="35" t="s">
        <v>895</v>
      </c>
      <c r="E46" s="38" t="s">
        <v>48</v>
      </c>
      <c r="F46" s="21" t="s">
        <v>34</v>
      </c>
      <c r="G46" s="35" t="s">
        <v>35</v>
      </c>
      <c r="H46" s="35">
        <v>1</v>
      </c>
      <c r="I46" s="21" t="s">
        <v>29</v>
      </c>
      <c r="J46" s="35" t="s">
        <v>1105</v>
      </c>
      <c r="K46" s="74">
        <v>11250000</v>
      </c>
      <c r="L46" s="21" t="s">
        <v>1125</v>
      </c>
      <c r="M46" s="25">
        <v>41639</v>
      </c>
      <c r="N46" s="35" t="s">
        <v>1058</v>
      </c>
      <c r="O46" s="35" t="s">
        <v>30</v>
      </c>
    </row>
    <row r="47" spans="1:67" ht="72" customHeight="1">
      <c r="A47" s="21" t="s">
        <v>505</v>
      </c>
      <c r="B47" s="21" t="s">
        <v>905</v>
      </c>
      <c r="C47" s="21" t="s">
        <v>189</v>
      </c>
      <c r="D47" s="35" t="s">
        <v>190</v>
      </c>
      <c r="E47" s="38" t="s">
        <v>48</v>
      </c>
      <c r="F47" s="35">
        <v>954</v>
      </c>
      <c r="G47" s="35" t="s">
        <v>191</v>
      </c>
      <c r="H47" s="35" t="s">
        <v>77</v>
      </c>
      <c r="I47" s="35" t="s">
        <v>132</v>
      </c>
      <c r="J47" s="35" t="s">
        <v>192</v>
      </c>
      <c r="K47" s="24">
        <v>837000</v>
      </c>
      <c r="L47" s="21" t="s">
        <v>1125</v>
      </c>
      <c r="M47" s="25">
        <v>42004</v>
      </c>
      <c r="N47" s="35" t="s">
        <v>1041</v>
      </c>
      <c r="O47" s="35" t="s">
        <v>30</v>
      </c>
    </row>
    <row r="48" spans="1:67" ht="84" customHeight="1">
      <c r="A48" s="21" t="s">
        <v>506</v>
      </c>
      <c r="B48" s="21" t="s">
        <v>865</v>
      </c>
      <c r="C48" s="21" t="s">
        <v>193</v>
      </c>
      <c r="D48" s="35" t="s">
        <v>194</v>
      </c>
      <c r="E48" s="38" t="s">
        <v>48</v>
      </c>
      <c r="F48" s="56" t="s">
        <v>132</v>
      </c>
      <c r="G48" s="35" t="s">
        <v>208</v>
      </c>
      <c r="H48" s="35" t="s">
        <v>77</v>
      </c>
      <c r="I48" s="35" t="s">
        <v>132</v>
      </c>
      <c r="J48" s="35" t="s">
        <v>195</v>
      </c>
      <c r="K48" s="24">
        <v>1000000</v>
      </c>
      <c r="L48" s="21" t="s">
        <v>1125</v>
      </c>
      <c r="M48" s="25">
        <v>42004</v>
      </c>
      <c r="N48" s="35" t="s">
        <v>1041</v>
      </c>
      <c r="O48" s="35" t="s">
        <v>30</v>
      </c>
    </row>
    <row r="49" spans="1:15" ht="84" customHeight="1">
      <c r="A49" s="21" t="s">
        <v>507</v>
      </c>
      <c r="B49" s="21" t="s">
        <v>865</v>
      </c>
      <c r="C49" s="21" t="s">
        <v>193</v>
      </c>
      <c r="D49" s="35" t="s">
        <v>194</v>
      </c>
      <c r="E49" s="38" t="s">
        <v>48</v>
      </c>
      <c r="F49" s="56" t="s">
        <v>132</v>
      </c>
      <c r="G49" s="35" t="s">
        <v>208</v>
      </c>
      <c r="H49" s="35" t="s">
        <v>77</v>
      </c>
      <c r="I49" s="35" t="s">
        <v>132</v>
      </c>
      <c r="J49" s="35" t="s">
        <v>196</v>
      </c>
      <c r="K49" s="24">
        <v>1000000</v>
      </c>
      <c r="L49" s="21" t="s">
        <v>1125</v>
      </c>
      <c r="M49" s="25">
        <v>42004</v>
      </c>
      <c r="N49" s="35" t="s">
        <v>1041</v>
      </c>
      <c r="O49" s="35" t="s">
        <v>30</v>
      </c>
    </row>
    <row r="50" spans="1:15" ht="84" customHeight="1">
      <c r="A50" s="21" t="s">
        <v>508</v>
      </c>
      <c r="B50" s="21" t="s">
        <v>865</v>
      </c>
      <c r="C50" s="21" t="s">
        <v>193</v>
      </c>
      <c r="D50" s="35" t="s">
        <v>194</v>
      </c>
      <c r="E50" s="38" t="s">
        <v>48</v>
      </c>
      <c r="F50" s="56" t="s">
        <v>132</v>
      </c>
      <c r="G50" s="35" t="s">
        <v>208</v>
      </c>
      <c r="H50" s="35" t="s">
        <v>77</v>
      </c>
      <c r="I50" s="35" t="s">
        <v>132</v>
      </c>
      <c r="J50" s="35" t="s">
        <v>197</v>
      </c>
      <c r="K50" s="24">
        <v>1000000</v>
      </c>
      <c r="L50" s="21" t="s">
        <v>1125</v>
      </c>
      <c r="M50" s="25">
        <v>42004</v>
      </c>
      <c r="N50" s="35" t="s">
        <v>1041</v>
      </c>
      <c r="O50" s="35" t="s">
        <v>30</v>
      </c>
    </row>
    <row r="51" spans="1:15" ht="48" customHeight="1">
      <c r="A51" s="21" t="s">
        <v>457</v>
      </c>
      <c r="B51" s="21" t="s">
        <v>198</v>
      </c>
      <c r="C51" s="21" t="s">
        <v>199</v>
      </c>
      <c r="D51" s="35" t="s">
        <v>1069</v>
      </c>
      <c r="E51" s="38" t="s">
        <v>48</v>
      </c>
      <c r="F51" s="35" t="s">
        <v>132</v>
      </c>
      <c r="G51" s="35" t="s">
        <v>208</v>
      </c>
      <c r="H51" s="35" t="s">
        <v>77</v>
      </c>
      <c r="I51" s="56" t="s">
        <v>132</v>
      </c>
      <c r="J51" s="35" t="s">
        <v>1104</v>
      </c>
      <c r="K51" s="24">
        <v>5000000</v>
      </c>
      <c r="L51" s="21" t="s">
        <v>1125</v>
      </c>
      <c r="M51" s="25">
        <v>42004</v>
      </c>
      <c r="N51" s="35" t="s">
        <v>1058</v>
      </c>
      <c r="O51" s="35" t="s">
        <v>30</v>
      </c>
    </row>
    <row r="52" spans="1:15" ht="48" customHeight="1">
      <c r="A52" s="55" t="s">
        <v>509</v>
      </c>
      <c r="B52" s="21" t="s">
        <v>198</v>
      </c>
      <c r="C52" s="21" t="s">
        <v>199</v>
      </c>
      <c r="D52" s="35" t="s">
        <v>906</v>
      </c>
      <c r="E52" s="38" t="s">
        <v>48</v>
      </c>
      <c r="F52" s="35" t="s">
        <v>132</v>
      </c>
      <c r="G52" s="35" t="s">
        <v>208</v>
      </c>
      <c r="H52" s="35" t="s">
        <v>77</v>
      </c>
      <c r="I52" s="56" t="s">
        <v>132</v>
      </c>
      <c r="J52" s="35" t="s">
        <v>1774</v>
      </c>
      <c r="K52" s="24">
        <v>15000000</v>
      </c>
      <c r="L52" s="21" t="s">
        <v>1125</v>
      </c>
      <c r="M52" s="25">
        <v>42735</v>
      </c>
      <c r="N52" s="35" t="s">
        <v>1058</v>
      </c>
      <c r="O52" s="35" t="s">
        <v>30</v>
      </c>
    </row>
    <row r="53" spans="1:15" ht="36" customHeight="1">
      <c r="A53" s="21" t="s">
        <v>510</v>
      </c>
      <c r="B53" s="21" t="s">
        <v>80</v>
      </c>
      <c r="C53" s="21" t="s">
        <v>81</v>
      </c>
      <c r="D53" s="21" t="s">
        <v>82</v>
      </c>
      <c r="E53" s="38" t="s">
        <v>48</v>
      </c>
      <c r="F53" s="21" t="s">
        <v>34</v>
      </c>
      <c r="G53" s="21" t="s">
        <v>35</v>
      </c>
      <c r="H53" s="21" t="s">
        <v>77</v>
      </c>
      <c r="I53" s="21" t="s">
        <v>29</v>
      </c>
      <c r="J53" s="21" t="s">
        <v>1105</v>
      </c>
      <c r="K53" s="24">
        <v>8898305.0847457629</v>
      </c>
      <c r="L53" s="21" t="s">
        <v>1123</v>
      </c>
      <c r="M53" s="25">
        <v>41455</v>
      </c>
      <c r="N53" s="21" t="s">
        <v>1042</v>
      </c>
      <c r="O53" s="21" t="s">
        <v>30</v>
      </c>
    </row>
    <row r="54" spans="1:15" ht="36" customHeight="1">
      <c r="A54" s="21" t="s">
        <v>285</v>
      </c>
      <c r="B54" s="21" t="s">
        <v>209</v>
      </c>
      <c r="C54" s="21" t="s">
        <v>78</v>
      </c>
      <c r="D54" s="21" t="s">
        <v>79</v>
      </c>
      <c r="E54" s="38" t="s">
        <v>48</v>
      </c>
      <c r="F54" s="21" t="s">
        <v>34</v>
      </c>
      <c r="G54" s="21" t="s">
        <v>35</v>
      </c>
      <c r="H54" s="21" t="s">
        <v>77</v>
      </c>
      <c r="I54" s="21" t="s">
        <v>29</v>
      </c>
      <c r="J54" s="21" t="s">
        <v>1105</v>
      </c>
      <c r="K54" s="24">
        <v>4661016.9491525423</v>
      </c>
      <c r="L54" s="21" t="s">
        <v>1125</v>
      </c>
      <c r="M54" s="25">
        <v>41639</v>
      </c>
      <c r="N54" s="21" t="s">
        <v>1042</v>
      </c>
      <c r="O54" s="21" t="s">
        <v>71</v>
      </c>
    </row>
    <row r="55" spans="1:15" ht="36" customHeight="1">
      <c r="A55" s="55" t="s">
        <v>511</v>
      </c>
      <c r="B55" s="35" t="s">
        <v>982</v>
      </c>
      <c r="C55" s="35" t="s">
        <v>983</v>
      </c>
      <c r="D55" s="35" t="s">
        <v>984</v>
      </c>
      <c r="E55" s="38" t="s">
        <v>48</v>
      </c>
      <c r="F55" s="35">
        <v>876</v>
      </c>
      <c r="G55" s="35" t="s">
        <v>35</v>
      </c>
      <c r="H55" s="35" t="s">
        <v>77</v>
      </c>
      <c r="I55" s="35"/>
      <c r="J55" s="35" t="s">
        <v>134</v>
      </c>
      <c r="K55" s="24">
        <v>19000000</v>
      </c>
      <c r="L55" s="25" t="s">
        <v>1123</v>
      </c>
      <c r="M55" s="25">
        <v>42004</v>
      </c>
      <c r="N55" s="21" t="s">
        <v>1042</v>
      </c>
      <c r="O55" s="35" t="s">
        <v>30</v>
      </c>
    </row>
    <row r="56" spans="1:15" ht="36" customHeight="1">
      <c r="A56" s="21" t="s">
        <v>512</v>
      </c>
      <c r="B56" s="35" t="s">
        <v>980</v>
      </c>
      <c r="C56" s="35">
        <v>2800000</v>
      </c>
      <c r="D56" s="35" t="s">
        <v>981</v>
      </c>
      <c r="E56" s="38" t="s">
        <v>48</v>
      </c>
      <c r="F56" s="35">
        <v>796</v>
      </c>
      <c r="G56" s="35" t="s">
        <v>173</v>
      </c>
      <c r="H56" s="21" t="s">
        <v>77</v>
      </c>
      <c r="I56" s="21" t="s">
        <v>132</v>
      </c>
      <c r="J56" s="62" t="s">
        <v>134</v>
      </c>
      <c r="K56" s="24">
        <v>31166000</v>
      </c>
      <c r="L56" s="21" t="s">
        <v>1117</v>
      </c>
      <c r="M56" s="25">
        <v>41639</v>
      </c>
      <c r="N56" s="21" t="s">
        <v>1042</v>
      </c>
      <c r="O56" s="35" t="s">
        <v>30</v>
      </c>
    </row>
    <row r="57" spans="1:15" ht="36" customHeight="1">
      <c r="A57" s="21" t="s">
        <v>513</v>
      </c>
      <c r="B57" s="21" t="s">
        <v>72</v>
      </c>
      <c r="C57" s="21" t="s">
        <v>73</v>
      </c>
      <c r="D57" s="21" t="s">
        <v>74</v>
      </c>
      <c r="E57" s="38" t="s">
        <v>48</v>
      </c>
      <c r="F57" s="21" t="s">
        <v>34</v>
      </c>
      <c r="G57" s="21" t="s">
        <v>35</v>
      </c>
      <c r="H57" s="21" t="s">
        <v>1</v>
      </c>
      <c r="I57" s="21" t="s">
        <v>29</v>
      </c>
      <c r="J57" s="21" t="s">
        <v>1105</v>
      </c>
      <c r="K57" s="24">
        <v>7203389.8305084752</v>
      </c>
      <c r="L57" s="21" t="s">
        <v>1124</v>
      </c>
      <c r="M57" s="25">
        <v>42369</v>
      </c>
      <c r="N57" s="21" t="s">
        <v>1042</v>
      </c>
      <c r="O57" s="21" t="s">
        <v>30</v>
      </c>
    </row>
    <row r="58" spans="1:15" ht="36" customHeight="1">
      <c r="A58" s="21" t="s">
        <v>514</v>
      </c>
      <c r="B58" s="21" t="s">
        <v>69</v>
      </c>
      <c r="C58" s="21" t="s">
        <v>1165</v>
      </c>
      <c r="D58" s="21" t="s">
        <v>1166</v>
      </c>
      <c r="E58" s="38" t="s">
        <v>48</v>
      </c>
      <c r="F58" s="21" t="s">
        <v>34</v>
      </c>
      <c r="G58" s="21" t="s">
        <v>35</v>
      </c>
      <c r="H58" s="21" t="s">
        <v>1</v>
      </c>
      <c r="I58" s="21" t="s">
        <v>29</v>
      </c>
      <c r="J58" s="21" t="s">
        <v>1105</v>
      </c>
      <c r="K58" s="24">
        <v>47000000</v>
      </c>
      <c r="L58" s="21" t="s">
        <v>1123</v>
      </c>
      <c r="M58" s="25">
        <v>42248</v>
      </c>
      <c r="N58" s="21" t="s">
        <v>1042</v>
      </c>
      <c r="O58" s="21" t="s">
        <v>30</v>
      </c>
    </row>
    <row r="59" spans="1:15" ht="144" customHeight="1">
      <c r="A59" s="21" t="s">
        <v>515</v>
      </c>
      <c r="B59" s="21" t="s">
        <v>53</v>
      </c>
      <c r="C59" s="21" t="s">
        <v>54</v>
      </c>
      <c r="D59" s="35" t="s">
        <v>896</v>
      </c>
      <c r="E59" s="38" t="s">
        <v>48</v>
      </c>
      <c r="F59" s="21" t="s">
        <v>34</v>
      </c>
      <c r="G59" s="35" t="s">
        <v>35</v>
      </c>
      <c r="H59" s="35">
        <v>1</v>
      </c>
      <c r="I59" s="21" t="s">
        <v>29</v>
      </c>
      <c r="J59" s="35" t="s">
        <v>1105</v>
      </c>
      <c r="K59" s="74">
        <v>11104000</v>
      </c>
      <c r="L59" s="21" t="s">
        <v>1123</v>
      </c>
      <c r="M59" s="25">
        <v>41698</v>
      </c>
      <c r="N59" s="21" t="s">
        <v>1042</v>
      </c>
      <c r="O59" s="35" t="s">
        <v>30</v>
      </c>
    </row>
    <row r="60" spans="1:15" ht="60" customHeight="1">
      <c r="A60" s="21" t="s">
        <v>516</v>
      </c>
      <c r="B60" s="21" t="s">
        <v>51</v>
      </c>
      <c r="C60" s="21" t="s">
        <v>116</v>
      </c>
      <c r="D60" s="35" t="s">
        <v>1067</v>
      </c>
      <c r="E60" s="38" t="s">
        <v>48</v>
      </c>
      <c r="F60" s="35">
        <v>876</v>
      </c>
      <c r="G60" s="35" t="s">
        <v>35</v>
      </c>
      <c r="H60" s="35">
        <v>14</v>
      </c>
      <c r="I60" s="35">
        <v>45286585000</v>
      </c>
      <c r="J60" s="35" t="s">
        <v>1105</v>
      </c>
      <c r="K60" s="24">
        <v>5000000</v>
      </c>
      <c r="L60" s="21" t="s">
        <v>1117</v>
      </c>
      <c r="M60" s="25">
        <v>41639</v>
      </c>
      <c r="N60" s="35" t="s">
        <v>1038</v>
      </c>
      <c r="O60" s="35" t="s">
        <v>30</v>
      </c>
    </row>
    <row r="61" spans="1:15" ht="63.75" customHeight="1">
      <c r="A61" s="55" t="s">
        <v>517</v>
      </c>
      <c r="B61" s="21" t="s">
        <v>51</v>
      </c>
      <c r="C61" s="21" t="s">
        <v>116</v>
      </c>
      <c r="D61" s="76" t="s">
        <v>1167</v>
      </c>
      <c r="E61" s="38" t="s">
        <v>48</v>
      </c>
      <c r="F61" s="35">
        <v>876</v>
      </c>
      <c r="G61" s="35" t="s">
        <v>35</v>
      </c>
      <c r="H61" s="35">
        <v>2</v>
      </c>
      <c r="I61" s="35">
        <v>45286585000</v>
      </c>
      <c r="J61" s="35" t="s">
        <v>1293</v>
      </c>
      <c r="K61" s="24">
        <v>10298701.1</v>
      </c>
      <c r="L61" s="21" t="s">
        <v>1123</v>
      </c>
      <c r="M61" s="25">
        <v>41639</v>
      </c>
      <c r="N61" s="35" t="s">
        <v>1038</v>
      </c>
      <c r="O61" s="35" t="s">
        <v>30</v>
      </c>
    </row>
    <row r="62" spans="1:15" ht="60" customHeight="1">
      <c r="A62" s="21" t="s">
        <v>518</v>
      </c>
      <c r="B62" s="21" t="s">
        <v>112</v>
      </c>
      <c r="C62" s="21" t="s">
        <v>113</v>
      </c>
      <c r="D62" s="35" t="s">
        <v>1118</v>
      </c>
      <c r="E62" s="38" t="s">
        <v>48</v>
      </c>
      <c r="F62" s="21" t="s">
        <v>34</v>
      </c>
      <c r="G62" s="35" t="s">
        <v>35</v>
      </c>
      <c r="H62" s="35">
        <v>1</v>
      </c>
      <c r="I62" s="21" t="s">
        <v>114</v>
      </c>
      <c r="J62" s="35" t="s">
        <v>1269</v>
      </c>
      <c r="K62" s="77">
        <v>1694915.2542372881</v>
      </c>
      <c r="L62" s="21" t="s">
        <v>1123</v>
      </c>
      <c r="M62" s="25">
        <v>41455</v>
      </c>
      <c r="N62" s="35" t="s">
        <v>1038</v>
      </c>
      <c r="O62" s="35" t="s">
        <v>30</v>
      </c>
    </row>
    <row r="63" spans="1:15" ht="48" customHeight="1">
      <c r="A63" s="21" t="s">
        <v>519</v>
      </c>
      <c r="B63" s="21" t="s">
        <v>221</v>
      </c>
      <c r="C63" s="23" t="s">
        <v>222</v>
      </c>
      <c r="D63" s="35" t="s">
        <v>226</v>
      </c>
      <c r="E63" s="38" t="s">
        <v>48</v>
      </c>
      <c r="F63" s="21">
        <v>876</v>
      </c>
      <c r="G63" s="35" t="s">
        <v>35</v>
      </c>
      <c r="H63" s="35">
        <v>1</v>
      </c>
      <c r="I63" s="21" t="s">
        <v>29</v>
      </c>
      <c r="J63" s="35" t="s">
        <v>1105</v>
      </c>
      <c r="K63" s="24">
        <v>750000</v>
      </c>
      <c r="L63" s="21" t="s">
        <v>1125</v>
      </c>
      <c r="M63" s="25">
        <v>41639</v>
      </c>
      <c r="N63" s="26" t="s">
        <v>1040</v>
      </c>
      <c r="O63" s="35" t="s">
        <v>30</v>
      </c>
    </row>
    <row r="64" spans="1:15" ht="48" customHeight="1">
      <c r="A64" s="21" t="s">
        <v>520</v>
      </c>
      <c r="B64" s="21" t="s">
        <v>221</v>
      </c>
      <c r="C64" s="23" t="s">
        <v>222</v>
      </c>
      <c r="D64" s="35" t="s">
        <v>1009</v>
      </c>
      <c r="E64" s="38" t="s">
        <v>48</v>
      </c>
      <c r="F64" s="21">
        <v>876</v>
      </c>
      <c r="G64" s="35" t="s">
        <v>35</v>
      </c>
      <c r="H64" s="35">
        <v>1</v>
      </c>
      <c r="I64" s="21" t="s">
        <v>29</v>
      </c>
      <c r="J64" s="35" t="s">
        <v>1105</v>
      </c>
      <c r="K64" s="24">
        <v>1000000</v>
      </c>
      <c r="L64" s="21" t="s">
        <v>1125</v>
      </c>
      <c r="M64" s="25">
        <v>41639</v>
      </c>
      <c r="N64" s="26" t="s">
        <v>1040</v>
      </c>
      <c r="O64" s="35" t="s">
        <v>30</v>
      </c>
    </row>
    <row r="65" spans="1:15" ht="48" customHeight="1">
      <c r="A65" s="21" t="s">
        <v>459</v>
      </c>
      <c r="B65" s="21" t="s">
        <v>221</v>
      </c>
      <c r="C65" s="23" t="s">
        <v>222</v>
      </c>
      <c r="D65" s="35" t="s">
        <v>230</v>
      </c>
      <c r="E65" s="38" t="s">
        <v>48</v>
      </c>
      <c r="F65" s="21">
        <v>876</v>
      </c>
      <c r="G65" s="35" t="s">
        <v>35</v>
      </c>
      <c r="H65" s="35">
        <v>1</v>
      </c>
      <c r="I65" s="21" t="s">
        <v>29</v>
      </c>
      <c r="J65" s="35" t="s">
        <v>1105</v>
      </c>
      <c r="K65" s="24">
        <v>1000000</v>
      </c>
      <c r="L65" s="21" t="s">
        <v>1125</v>
      </c>
      <c r="M65" s="25">
        <v>41639</v>
      </c>
      <c r="N65" s="26" t="s">
        <v>1040</v>
      </c>
      <c r="O65" s="35" t="s">
        <v>30</v>
      </c>
    </row>
    <row r="66" spans="1:15" ht="60" customHeight="1">
      <c r="A66" s="21" t="s">
        <v>521</v>
      </c>
      <c r="B66" s="21" t="s">
        <v>221</v>
      </c>
      <c r="C66" s="21" t="s">
        <v>1168</v>
      </c>
      <c r="D66" s="35" t="s">
        <v>1938</v>
      </c>
      <c r="E66" s="21" t="s">
        <v>48</v>
      </c>
      <c r="F66" s="21">
        <v>876</v>
      </c>
      <c r="G66" s="35" t="s">
        <v>35</v>
      </c>
      <c r="H66" s="35">
        <v>1</v>
      </c>
      <c r="I66" s="21" t="s">
        <v>29</v>
      </c>
      <c r="J66" s="35" t="s">
        <v>1105</v>
      </c>
      <c r="K66" s="24">
        <v>4250000</v>
      </c>
      <c r="L66" s="21" t="s">
        <v>1125</v>
      </c>
      <c r="M66" s="25">
        <v>42035</v>
      </c>
      <c r="N66" s="26" t="s">
        <v>1042</v>
      </c>
      <c r="O66" s="35" t="s">
        <v>30</v>
      </c>
    </row>
    <row r="67" spans="1:15" ht="48" customHeight="1">
      <c r="A67" s="21" t="s">
        <v>522</v>
      </c>
      <c r="B67" s="21" t="s">
        <v>221</v>
      </c>
      <c r="C67" s="23" t="s">
        <v>222</v>
      </c>
      <c r="D67" s="35" t="s">
        <v>229</v>
      </c>
      <c r="E67" s="38" t="s">
        <v>48</v>
      </c>
      <c r="F67" s="21">
        <v>876</v>
      </c>
      <c r="G67" s="35" t="s">
        <v>35</v>
      </c>
      <c r="H67" s="35">
        <v>1</v>
      </c>
      <c r="I67" s="21" t="s">
        <v>29</v>
      </c>
      <c r="J67" s="35" t="s">
        <v>1105</v>
      </c>
      <c r="K67" s="24">
        <v>2460000</v>
      </c>
      <c r="L67" s="21" t="s">
        <v>1123</v>
      </c>
      <c r="M67" s="25">
        <v>41455</v>
      </c>
      <c r="N67" s="26" t="s">
        <v>1040</v>
      </c>
      <c r="O67" s="35" t="s">
        <v>30</v>
      </c>
    </row>
    <row r="68" spans="1:15" ht="36" customHeight="1">
      <c r="A68" s="21" t="s">
        <v>523</v>
      </c>
      <c r="B68" s="21" t="s">
        <v>1072</v>
      </c>
      <c r="C68" s="21" t="s">
        <v>1071</v>
      </c>
      <c r="D68" s="78" t="s">
        <v>213</v>
      </c>
      <c r="E68" s="38" t="s">
        <v>48</v>
      </c>
      <c r="F68" s="21" t="s">
        <v>34</v>
      </c>
      <c r="G68" s="35" t="s">
        <v>887</v>
      </c>
      <c r="H68" s="35" t="s">
        <v>77</v>
      </c>
      <c r="I68" s="21" t="s">
        <v>29</v>
      </c>
      <c r="J68" s="35" t="s">
        <v>1105</v>
      </c>
      <c r="K68" s="24">
        <v>2700000</v>
      </c>
      <c r="L68" s="21" t="s">
        <v>1125</v>
      </c>
      <c r="M68" s="25">
        <v>41639</v>
      </c>
      <c r="N68" s="21" t="s">
        <v>1042</v>
      </c>
      <c r="O68" s="35" t="s">
        <v>71</v>
      </c>
    </row>
    <row r="69" spans="1:15" s="33" customFormat="1" ht="45">
      <c r="A69" s="38" t="s">
        <v>469</v>
      </c>
      <c r="B69" s="27" t="s">
        <v>214</v>
      </c>
      <c r="C69" s="27" t="s">
        <v>118</v>
      </c>
      <c r="D69" s="28" t="s">
        <v>1585</v>
      </c>
      <c r="E69" s="38" t="s">
        <v>48</v>
      </c>
      <c r="F69" s="27">
        <v>876</v>
      </c>
      <c r="G69" s="28" t="s">
        <v>35</v>
      </c>
      <c r="H69" s="29">
        <v>1</v>
      </c>
      <c r="I69" s="27" t="s">
        <v>29</v>
      </c>
      <c r="J69" s="28" t="s">
        <v>1105</v>
      </c>
      <c r="K69" s="29">
        <v>11000000</v>
      </c>
      <c r="L69" s="27" t="s">
        <v>1125</v>
      </c>
      <c r="M69" s="30">
        <v>41639</v>
      </c>
      <c r="N69" s="28" t="s">
        <v>1058</v>
      </c>
      <c r="O69" s="22" t="s">
        <v>30</v>
      </c>
    </row>
    <row r="70" spans="1:15" ht="48" customHeight="1">
      <c r="A70" s="21" t="s">
        <v>67</v>
      </c>
      <c r="B70" s="21" t="s">
        <v>221</v>
      </c>
      <c r="C70" s="23" t="s">
        <v>222</v>
      </c>
      <c r="D70" s="35" t="s">
        <v>223</v>
      </c>
      <c r="E70" s="38" t="s">
        <v>48</v>
      </c>
      <c r="F70" s="21">
        <v>876</v>
      </c>
      <c r="G70" s="35" t="s">
        <v>35</v>
      </c>
      <c r="H70" s="35">
        <v>1</v>
      </c>
      <c r="I70" s="21" t="s">
        <v>29</v>
      </c>
      <c r="J70" s="35" t="s">
        <v>1105</v>
      </c>
      <c r="K70" s="24">
        <v>3000000</v>
      </c>
      <c r="L70" s="21" t="s">
        <v>1125</v>
      </c>
      <c r="M70" s="25">
        <v>41639</v>
      </c>
      <c r="N70" s="26" t="s">
        <v>1040</v>
      </c>
      <c r="O70" s="35" t="s">
        <v>30</v>
      </c>
    </row>
    <row r="71" spans="1:15" ht="48" customHeight="1">
      <c r="A71" s="21" t="s">
        <v>524</v>
      </c>
      <c r="B71" s="21" t="s">
        <v>215</v>
      </c>
      <c r="C71" s="21" t="s">
        <v>118</v>
      </c>
      <c r="D71" s="78" t="s">
        <v>1015</v>
      </c>
      <c r="E71" s="38" t="s">
        <v>48</v>
      </c>
      <c r="F71" s="21">
        <v>876</v>
      </c>
      <c r="G71" s="35" t="s">
        <v>35</v>
      </c>
      <c r="H71" s="35">
        <v>1</v>
      </c>
      <c r="I71" s="21" t="s">
        <v>29</v>
      </c>
      <c r="J71" s="35" t="s">
        <v>1105</v>
      </c>
      <c r="K71" s="24">
        <v>3600000</v>
      </c>
      <c r="L71" s="21" t="s">
        <v>1125</v>
      </c>
      <c r="M71" s="25">
        <v>41548</v>
      </c>
      <c r="N71" s="35" t="s">
        <v>1058</v>
      </c>
      <c r="O71" s="35" t="s">
        <v>30</v>
      </c>
    </row>
    <row r="72" spans="1:15" ht="48" customHeight="1">
      <c r="A72" s="21" t="s">
        <v>525</v>
      </c>
      <c r="B72" s="21" t="s">
        <v>212</v>
      </c>
      <c r="C72" s="21" t="s">
        <v>219</v>
      </c>
      <c r="D72" s="78" t="s">
        <v>220</v>
      </c>
      <c r="E72" s="38" t="s">
        <v>48</v>
      </c>
      <c r="F72" s="21">
        <v>876</v>
      </c>
      <c r="G72" s="35" t="s">
        <v>35</v>
      </c>
      <c r="H72" s="35">
        <v>1</v>
      </c>
      <c r="I72" s="21" t="s">
        <v>29</v>
      </c>
      <c r="J72" s="35" t="s">
        <v>1105</v>
      </c>
      <c r="K72" s="24">
        <v>5000000</v>
      </c>
      <c r="L72" s="21" t="s">
        <v>1125</v>
      </c>
      <c r="M72" s="25">
        <v>41639</v>
      </c>
      <c r="N72" s="35" t="s">
        <v>1058</v>
      </c>
      <c r="O72" s="35" t="s">
        <v>30</v>
      </c>
    </row>
    <row r="73" spans="1:15" ht="48" customHeight="1">
      <c r="A73" s="21" t="s">
        <v>526</v>
      </c>
      <c r="B73" s="21" t="s">
        <v>212</v>
      </c>
      <c r="C73" s="21" t="s">
        <v>217</v>
      </c>
      <c r="D73" s="35" t="s">
        <v>218</v>
      </c>
      <c r="E73" s="38" t="s">
        <v>48</v>
      </c>
      <c r="F73" s="21">
        <v>876</v>
      </c>
      <c r="G73" s="35" t="s">
        <v>35</v>
      </c>
      <c r="H73" s="35">
        <v>1</v>
      </c>
      <c r="I73" s="21" t="s">
        <v>29</v>
      </c>
      <c r="J73" s="35" t="s">
        <v>1105</v>
      </c>
      <c r="K73" s="24">
        <v>37730000</v>
      </c>
      <c r="L73" s="21" t="s">
        <v>1123</v>
      </c>
      <c r="M73" s="25">
        <v>41547</v>
      </c>
      <c r="N73" s="35" t="s">
        <v>1058</v>
      </c>
      <c r="O73" s="35" t="s">
        <v>30</v>
      </c>
    </row>
    <row r="74" spans="1:15" s="33" customFormat="1" ht="45">
      <c r="A74" s="38">
        <v>65</v>
      </c>
      <c r="B74" s="27" t="s">
        <v>1317</v>
      </c>
      <c r="C74" s="27" t="s">
        <v>1318</v>
      </c>
      <c r="D74" s="28" t="s">
        <v>1586</v>
      </c>
      <c r="E74" s="38" t="s">
        <v>48</v>
      </c>
      <c r="F74" s="27">
        <v>876</v>
      </c>
      <c r="G74" s="28" t="s">
        <v>35</v>
      </c>
      <c r="H74" s="29">
        <v>1</v>
      </c>
      <c r="I74" s="27">
        <v>45286565000</v>
      </c>
      <c r="J74" s="28" t="s">
        <v>1105</v>
      </c>
      <c r="K74" s="29">
        <v>9042000</v>
      </c>
      <c r="L74" s="27" t="s">
        <v>1125</v>
      </c>
      <c r="M74" s="30">
        <v>41639</v>
      </c>
      <c r="N74" s="28" t="s">
        <v>1058</v>
      </c>
      <c r="O74" s="22" t="s">
        <v>30</v>
      </c>
    </row>
    <row r="75" spans="1:15" ht="60" customHeight="1">
      <c r="A75" s="21" t="s">
        <v>527</v>
      </c>
      <c r="B75" s="21" t="s">
        <v>216</v>
      </c>
      <c r="C75" s="21" t="s">
        <v>211</v>
      </c>
      <c r="D75" s="21" t="s">
        <v>1008</v>
      </c>
      <c r="E75" s="38" t="s">
        <v>48</v>
      </c>
      <c r="F75" s="21">
        <v>876</v>
      </c>
      <c r="G75" s="35" t="s">
        <v>35</v>
      </c>
      <c r="H75" s="35">
        <v>1</v>
      </c>
      <c r="I75" s="21" t="s">
        <v>285</v>
      </c>
      <c r="J75" s="35" t="s">
        <v>1105</v>
      </c>
      <c r="K75" s="24">
        <v>500000</v>
      </c>
      <c r="L75" s="75" t="s">
        <v>1125</v>
      </c>
      <c r="M75" s="25">
        <v>41639</v>
      </c>
      <c r="N75" s="26" t="s">
        <v>1038</v>
      </c>
      <c r="O75" s="35" t="s">
        <v>30</v>
      </c>
    </row>
    <row r="76" spans="1:15" ht="60" customHeight="1">
      <c r="A76" s="21" t="s">
        <v>528</v>
      </c>
      <c r="B76" s="21" t="s">
        <v>237</v>
      </c>
      <c r="C76" s="75" t="s">
        <v>238</v>
      </c>
      <c r="D76" s="35" t="s">
        <v>1078</v>
      </c>
      <c r="E76" s="38" t="s">
        <v>48</v>
      </c>
      <c r="F76" s="75" t="s">
        <v>34</v>
      </c>
      <c r="G76" s="35" t="s">
        <v>35</v>
      </c>
      <c r="H76" s="68">
        <v>1</v>
      </c>
      <c r="I76" s="21" t="s">
        <v>29</v>
      </c>
      <c r="J76" s="35" t="s">
        <v>1079</v>
      </c>
      <c r="K76" s="24">
        <v>1200000</v>
      </c>
      <c r="L76" s="75" t="s">
        <v>1125</v>
      </c>
      <c r="M76" s="25">
        <v>41639</v>
      </c>
      <c r="N76" s="26" t="s">
        <v>1038</v>
      </c>
      <c r="O76" s="68" t="s">
        <v>30</v>
      </c>
    </row>
    <row r="77" spans="1:15" ht="60" customHeight="1">
      <c r="A77" s="21" t="s">
        <v>529</v>
      </c>
      <c r="B77" s="21" t="s">
        <v>216</v>
      </c>
      <c r="C77" s="21" t="s">
        <v>235</v>
      </c>
      <c r="D77" s="35" t="s">
        <v>236</v>
      </c>
      <c r="E77" s="38" t="s">
        <v>48</v>
      </c>
      <c r="F77" s="21">
        <v>876</v>
      </c>
      <c r="G77" s="35" t="s">
        <v>35</v>
      </c>
      <c r="H77" s="35">
        <v>1</v>
      </c>
      <c r="I77" s="21" t="s">
        <v>29</v>
      </c>
      <c r="J77" s="35" t="s">
        <v>1105</v>
      </c>
      <c r="K77" s="24">
        <v>1347457.6271186441</v>
      </c>
      <c r="L77" s="21" t="s">
        <v>1125</v>
      </c>
      <c r="M77" s="25">
        <v>41639</v>
      </c>
      <c r="N77" s="35" t="s">
        <v>1038</v>
      </c>
      <c r="O77" s="35" t="s">
        <v>30</v>
      </c>
    </row>
    <row r="78" spans="1:15" ht="60" customHeight="1">
      <c r="A78" s="21" t="s">
        <v>530</v>
      </c>
      <c r="B78" s="21" t="s">
        <v>216</v>
      </c>
      <c r="C78" s="75" t="s">
        <v>211</v>
      </c>
      <c r="D78" s="35" t="s">
        <v>963</v>
      </c>
      <c r="E78" s="38" t="s">
        <v>48</v>
      </c>
      <c r="F78" s="75">
        <v>876</v>
      </c>
      <c r="G78" s="35" t="s">
        <v>35</v>
      </c>
      <c r="H78" s="68">
        <v>1</v>
      </c>
      <c r="I78" s="21" t="s">
        <v>285</v>
      </c>
      <c r="J78" s="35" t="s">
        <v>1105</v>
      </c>
      <c r="K78" s="24">
        <v>1400000</v>
      </c>
      <c r="L78" s="75" t="s">
        <v>1123</v>
      </c>
      <c r="M78" s="25">
        <v>41639</v>
      </c>
      <c r="N78" s="26" t="s">
        <v>1038</v>
      </c>
      <c r="O78" s="68" t="s">
        <v>30</v>
      </c>
    </row>
    <row r="79" spans="1:15" ht="60" customHeight="1">
      <c r="A79" s="21" t="s">
        <v>531</v>
      </c>
      <c r="B79" s="21" t="s">
        <v>216</v>
      </c>
      <c r="C79" s="75" t="s">
        <v>211</v>
      </c>
      <c r="D79" s="35" t="s">
        <v>964</v>
      </c>
      <c r="E79" s="38" t="s">
        <v>48</v>
      </c>
      <c r="F79" s="75">
        <v>876</v>
      </c>
      <c r="G79" s="35" t="s">
        <v>35</v>
      </c>
      <c r="H79" s="68">
        <v>1</v>
      </c>
      <c r="I79" s="21" t="s">
        <v>285</v>
      </c>
      <c r="J79" s="35" t="s">
        <v>1105</v>
      </c>
      <c r="K79" s="24">
        <v>1484000</v>
      </c>
      <c r="L79" s="75" t="s">
        <v>1123</v>
      </c>
      <c r="M79" s="25">
        <v>41639</v>
      </c>
      <c r="N79" s="26" t="s">
        <v>1038</v>
      </c>
      <c r="O79" s="68" t="s">
        <v>30</v>
      </c>
    </row>
    <row r="80" spans="1:15" ht="60" customHeight="1">
      <c r="A80" s="21" t="s">
        <v>237</v>
      </c>
      <c r="B80" s="21" t="s">
        <v>216</v>
      </c>
      <c r="C80" s="75" t="s">
        <v>211</v>
      </c>
      <c r="D80" s="35" t="s">
        <v>1081</v>
      </c>
      <c r="E80" s="38" t="s">
        <v>48</v>
      </c>
      <c r="F80" s="75">
        <v>876</v>
      </c>
      <c r="G80" s="35" t="s">
        <v>35</v>
      </c>
      <c r="H80" s="68">
        <v>1</v>
      </c>
      <c r="I80" s="21" t="s">
        <v>285</v>
      </c>
      <c r="J80" s="35" t="s">
        <v>1105</v>
      </c>
      <c r="K80" s="24">
        <v>1548000</v>
      </c>
      <c r="L80" s="75" t="s">
        <v>1124</v>
      </c>
      <c r="M80" s="25">
        <v>41639</v>
      </c>
      <c r="N80" s="26" t="s">
        <v>1038</v>
      </c>
      <c r="O80" s="68" t="s">
        <v>30</v>
      </c>
    </row>
    <row r="81" spans="1:67" ht="36" customHeight="1">
      <c r="A81" s="21" t="s">
        <v>532</v>
      </c>
      <c r="B81" s="21" t="s">
        <v>278</v>
      </c>
      <c r="C81" s="23">
        <v>7250000</v>
      </c>
      <c r="D81" s="78" t="s">
        <v>231</v>
      </c>
      <c r="E81" s="38" t="s">
        <v>48</v>
      </c>
      <c r="F81" s="21" t="s">
        <v>34</v>
      </c>
      <c r="G81" s="35" t="s">
        <v>35</v>
      </c>
      <c r="H81" s="35">
        <v>1</v>
      </c>
      <c r="I81" s="21" t="s">
        <v>29</v>
      </c>
      <c r="J81" s="35" t="s">
        <v>1105</v>
      </c>
      <c r="K81" s="24">
        <v>1700000</v>
      </c>
      <c r="L81" s="21" t="s">
        <v>1125</v>
      </c>
      <c r="M81" s="25">
        <v>41639</v>
      </c>
      <c r="N81" s="21" t="s">
        <v>1042</v>
      </c>
      <c r="O81" s="35" t="s">
        <v>71</v>
      </c>
    </row>
    <row r="82" spans="1:67" ht="48" customHeight="1">
      <c r="A82" s="21" t="s">
        <v>533</v>
      </c>
      <c r="B82" s="75" t="s">
        <v>237</v>
      </c>
      <c r="C82" s="75" t="s">
        <v>238</v>
      </c>
      <c r="D82" s="35" t="s">
        <v>1407</v>
      </c>
      <c r="E82" s="38" t="s">
        <v>48</v>
      </c>
      <c r="F82" s="75" t="s">
        <v>34</v>
      </c>
      <c r="G82" s="35" t="s">
        <v>35</v>
      </c>
      <c r="H82" s="68">
        <v>1</v>
      </c>
      <c r="I82" s="21" t="s">
        <v>285</v>
      </c>
      <c r="J82" s="35" t="s">
        <v>1105</v>
      </c>
      <c r="K82" s="24">
        <v>1740000</v>
      </c>
      <c r="L82" s="75" t="s">
        <v>1124</v>
      </c>
      <c r="M82" s="25">
        <v>41639</v>
      </c>
      <c r="N82" s="26" t="s">
        <v>1058</v>
      </c>
      <c r="O82" s="68" t="s">
        <v>30</v>
      </c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</row>
    <row r="83" spans="1:67" ht="60" customHeight="1">
      <c r="A83" s="37" t="s">
        <v>534</v>
      </c>
      <c r="B83" s="37" t="s">
        <v>216</v>
      </c>
      <c r="C83" s="37" t="s">
        <v>211</v>
      </c>
      <c r="D83" s="37" t="s">
        <v>246</v>
      </c>
      <c r="E83" s="38" t="s">
        <v>48</v>
      </c>
      <c r="F83" s="37">
        <v>876</v>
      </c>
      <c r="G83" s="39" t="s">
        <v>35</v>
      </c>
      <c r="H83" s="39">
        <v>1</v>
      </c>
      <c r="I83" s="37" t="s">
        <v>29</v>
      </c>
      <c r="J83" s="39" t="s">
        <v>1105</v>
      </c>
      <c r="K83" s="40">
        <v>1216271</v>
      </c>
      <c r="L83" s="37" t="s">
        <v>1125</v>
      </c>
      <c r="M83" s="41">
        <v>41639</v>
      </c>
      <c r="N83" s="39" t="s">
        <v>1038</v>
      </c>
      <c r="O83" s="39" t="s">
        <v>30</v>
      </c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</row>
    <row r="84" spans="1:67" ht="48" customHeight="1">
      <c r="A84" s="21" t="s">
        <v>535</v>
      </c>
      <c r="B84" s="75" t="s">
        <v>237</v>
      </c>
      <c r="C84" s="75" t="s">
        <v>238</v>
      </c>
      <c r="D84" s="35" t="s">
        <v>1408</v>
      </c>
      <c r="E84" s="38" t="s">
        <v>48</v>
      </c>
      <c r="F84" s="75" t="s">
        <v>34</v>
      </c>
      <c r="G84" s="35" t="s">
        <v>35</v>
      </c>
      <c r="H84" s="68">
        <v>1</v>
      </c>
      <c r="I84" s="21" t="s">
        <v>29</v>
      </c>
      <c r="J84" s="35" t="s">
        <v>134</v>
      </c>
      <c r="K84" s="24">
        <v>1859000</v>
      </c>
      <c r="L84" s="75" t="s">
        <v>1124</v>
      </c>
      <c r="M84" s="25">
        <v>41639</v>
      </c>
      <c r="N84" s="26" t="s">
        <v>1058</v>
      </c>
      <c r="O84" s="68" t="s">
        <v>30</v>
      </c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</row>
    <row r="85" spans="1:67" s="8" customFormat="1" ht="60" customHeight="1">
      <c r="A85" s="21" t="s">
        <v>536</v>
      </c>
      <c r="B85" s="21" t="s">
        <v>216</v>
      </c>
      <c r="C85" s="21" t="s">
        <v>211</v>
      </c>
      <c r="D85" s="21" t="s">
        <v>1587</v>
      </c>
      <c r="E85" s="38" t="s">
        <v>48</v>
      </c>
      <c r="F85" s="21">
        <v>876</v>
      </c>
      <c r="G85" s="35" t="s">
        <v>35</v>
      </c>
      <c r="H85" s="35">
        <v>1</v>
      </c>
      <c r="I85" s="21" t="s">
        <v>29</v>
      </c>
      <c r="J85" s="35" t="s">
        <v>1105</v>
      </c>
      <c r="K85" s="24">
        <v>2000000</v>
      </c>
      <c r="L85" s="21" t="s">
        <v>1125</v>
      </c>
      <c r="M85" s="25">
        <v>41698</v>
      </c>
      <c r="N85" s="35" t="s">
        <v>1038</v>
      </c>
      <c r="O85" s="35" t="s">
        <v>30</v>
      </c>
    </row>
    <row r="86" spans="1:67" ht="60" customHeight="1">
      <c r="A86" s="21" t="s">
        <v>537</v>
      </c>
      <c r="B86" s="21" t="s">
        <v>237</v>
      </c>
      <c r="C86" s="21" t="s">
        <v>238</v>
      </c>
      <c r="D86" s="35" t="s">
        <v>241</v>
      </c>
      <c r="E86" s="38" t="s">
        <v>48</v>
      </c>
      <c r="F86" s="21" t="s">
        <v>34</v>
      </c>
      <c r="G86" s="35" t="s">
        <v>35</v>
      </c>
      <c r="H86" s="35">
        <v>1</v>
      </c>
      <c r="I86" s="21" t="s">
        <v>29</v>
      </c>
      <c r="J86" s="35" t="s">
        <v>1105</v>
      </c>
      <c r="K86" s="24">
        <v>2203389.8305084747</v>
      </c>
      <c r="L86" s="21" t="s">
        <v>1125</v>
      </c>
      <c r="M86" s="25">
        <v>41639</v>
      </c>
      <c r="N86" s="35" t="s">
        <v>1038</v>
      </c>
      <c r="O86" s="35" t="s">
        <v>30</v>
      </c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</row>
    <row r="87" spans="1:67" ht="60" customHeight="1">
      <c r="A87" s="21" t="s">
        <v>538</v>
      </c>
      <c r="B87" s="21" t="s">
        <v>237</v>
      </c>
      <c r="C87" s="21" t="s">
        <v>238</v>
      </c>
      <c r="D87" s="35" t="s">
        <v>1075</v>
      </c>
      <c r="E87" s="38" t="s">
        <v>48</v>
      </c>
      <c r="F87" s="21" t="s">
        <v>34</v>
      </c>
      <c r="G87" s="35" t="s">
        <v>35</v>
      </c>
      <c r="H87" s="35">
        <v>1</v>
      </c>
      <c r="I87" s="21" t="s">
        <v>29</v>
      </c>
      <c r="J87" s="35" t="s">
        <v>1105</v>
      </c>
      <c r="K87" s="24">
        <v>2254237.2881355933</v>
      </c>
      <c r="L87" s="21" t="s">
        <v>1124</v>
      </c>
      <c r="M87" s="25">
        <v>41639</v>
      </c>
      <c r="N87" s="35" t="s">
        <v>1038</v>
      </c>
      <c r="O87" s="35" t="s">
        <v>30</v>
      </c>
    </row>
    <row r="88" spans="1:67" ht="60" customHeight="1">
      <c r="A88" s="21" t="s">
        <v>461</v>
      </c>
      <c r="B88" s="21" t="s">
        <v>216</v>
      </c>
      <c r="C88" s="75" t="s">
        <v>211</v>
      </c>
      <c r="D88" s="35" t="s">
        <v>961</v>
      </c>
      <c r="E88" s="38" t="s">
        <v>48</v>
      </c>
      <c r="F88" s="75">
        <v>876</v>
      </c>
      <c r="G88" s="35" t="s">
        <v>35</v>
      </c>
      <c r="H88" s="68">
        <v>1</v>
      </c>
      <c r="I88" s="21" t="s">
        <v>285</v>
      </c>
      <c r="J88" s="35" t="s">
        <v>1105</v>
      </c>
      <c r="K88" s="24">
        <v>2365000</v>
      </c>
      <c r="L88" s="75" t="s">
        <v>1123</v>
      </c>
      <c r="M88" s="25">
        <v>41639</v>
      </c>
      <c r="N88" s="26" t="s">
        <v>1038</v>
      </c>
      <c r="O88" s="68" t="s">
        <v>30</v>
      </c>
    </row>
    <row r="89" spans="1:67" ht="84" customHeight="1">
      <c r="A89" s="21" t="s">
        <v>1048</v>
      </c>
      <c r="B89" s="21" t="s">
        <v>216</v>
      </c>
      <c r="C89" s="75" t="s">
        <v>211</v>
      </c>
      <c r="D89" s="35" t="s">
        <v>962</v>
      </c>
      <c r="E89" s="38" t="s">
        <v>48</v>
      </c>
      <c r="F89" s="75">
        <v>876</v>
      </c>
      <c r="G89" s="35" t="s">
        <v>35</v>
      </c>
      <c r="H89" s="68">
        <v>1</v>
      </c>
      <c r="I89" s="21" t="s">
        <v>285</v>
      </c>
      <c r="J89" s="35" t="s">
        <v>1105</v>
      </c>
      <c r="K89" s="24">
        <v>2375000</v>
      </c>
      <c r="L89" s="75" t="s">
        <v>1123</v>
      </c>
      <c r="M89" s="25">
        <v>41639</v>
      </c>
      <c r="N89" s="26" t="s">
        <v>1038</v>
      </c>
      <c r="O89" s="68" t="s">
        <v>30</v>
      </c>
    </row>
    <row r="90" spans="1:67" ht="60" customHeight="1">
      <c r="A90" s="21" t="s">
        <v>539</v>
      </c>
      <c r="B90" s="21" t="s">
        <v>216</v>
      </c>
      <c r="C90" s="75" t="s">
        <v>211</v>
      </c>
      <c r="D90" s="35" t="s">
        <v>960</v>
      </c>
      <c r="E90" s="38" t="s">
        <v>48</v>
      </c>
      <c r="F90" s="75">
        <v>876</v>
      </c>
      <c r="G90" s="35" t="s">
        <v>35</v>
      </c>
      <c r="H90" s="68">
        <v>1</v>
      </c>
      <c r="I90" s="21" t="s">
        <v>285</v>
      </c>
      <c r="J90" s="35" t="s">
        <v>1105</v>
      </c>
      <c r="K90" s="24">
        <v>2398000</v>
      </c>
      <c r="L90" s="75" t="s">
        <v>1124</v>
      </c>
      <c r="M90" s="25">
        <v>41639</v>
      </c>
      <c r="N90" s="26" t="s">
        <v>1038</v>
      </c>
      <c r="O90" s="68" t="s">
        <v>30</v>
      </c>
    </row>
    <row r="91" spans="1:67" ht="60" customHeight="1">
      <c r="A91" s="21" t="s">
        <v>540</v>
      </c>
      <c r="B91" s="21" t="s">
        <v>237</v>
      </c>
      <c r="C91" s="75" t="s">
        <v>238</v>
      </c>
      <c r="D91" s="35" t="s">
        <v>1077</v>
      </c>
      <c r="E91" s="38" t="s">
        <v>48</v>
      </c>
      <c r="F91" s="75" t="s">
        <v>34</v>
      </c>
      <c r="G91" s="35" t="s">
        <v>35</v>
      </c>
      <c r="H91" s="68">
        <v>1</v>
      </c>
      <c r="I91" s="21" t="s">
        <v>29</v>
      </c>
      <c r="J91" s="35" t="s">
        <v>877</v>
      </c>
      <c r="K91" s="24">
        <v>2398305.0847457629</v>
      </c>
      <c r="L91" s="75" t="s">
        <v>1124</v>
      </c>
      <c r="M91" s="25">
        <v>41639</v>
      </c>
      <c r="N91" s="26" t="s">
        <v>1038</v>
      </c>
      <c r="O91" s="68" t="s">
        <v>30</v>
      </c>
    </row>
    <row r="92" spans="1:67" ht="60" customHeight="1">
      <c r="A92" s="21" t="s">
        <v>541</v>
      </c>
      <c r="B92" s="21" t="s">
        <v>216</v>
      </c>
      <c r="C92" s="75" t="s">
        <v>211</v>
      </c>
      <c r="D92" s="35" t="s">
        <v>959</v>
      </c>
      <c r="E92" s="38" t="s">
        <v>48</v>
      </c>
      <c r="F92" s="75">
        <v>876</v>
      </c>
      <c r="G92" s="35" t="s">
        <v>35</v>
      </c>
      <c r="H92" s="68">
        <v>1</v>
      </c>
      <c r="I92" s="21" t="s">
        <v>285</v>
      </c>
      <c r="J92" s="35" t="s">
        <v>1105</v>
      </c>
      <c r="K92" s="24">
        <v>2428000</v>
      </c>
      <c r="L92" s="75" t="s">
        <v>1123</v>
      </c>
      <c r="M92" s="25">
        <v>41639</v>
      </c>
      <c r="N92" s="26" t="s">
        <v>1038</v>
      </c>
      <c r="O92" s="68" t="s">
        <v>30</v>
      </c>
    </row>
    <row r="93" spans="1:67" ht="84" customHeight="1">
      <c r="A93" s="21" t="s">
        <v>542</v>
      </c>
      <c r="B93" s="21" t="s">
        <v>237</v>
      </c>
      <c r="C93" s="75" t="s">
        <v>238</v>
      </c>
      <c r="D93" s="35" t="s">
        <v>965</v>
      </c>
      <c r="E93" s="38" t="s">
        <v>48</v>
      </c>
      <c r="F93" s="75" t="s">
        <v>34</v>
      </c>
      <c r="G93" s="35" t="s">
        <v>279</v>
      </c>
      <c r="H93" s="68">
        <v>1</v>
      </c>
      <c r="I93" s="21" t="s">
        <v>285</v>
      </c>
      <c r="J93" s="35" t="s">
        <v>1105</v>
      </c>
      <c r="K93" s="24">
        <v>3200000</v>
      </c>
      <c r="L93" s="75" t="s">
        <v>1125</v>
      </c>
      <c r="M93" s="25">
        <v>41639</v>
      </c>
      <c r="N93" s="26" t="s">
        <v>1038</v>
      </c>
      <c r="O93" s="68" t="s">
        <v>30</v>
      </c>
    </row>
    <row r="94" spans="1:67" ht="60" customHeight="1">
      <c r="A94" s="21" t="s">
        <v>543</v>
      </c>
      <c r="B94" s="21" t="s">
        <v>215</v>
      </c>
      <c r="C94" s="21" t="s">
        <v>383</v>
      </c>
      <c r="D94" s="35" t="s">
        <v>1074</v>
      </c>
      <c r="E94" s="38" t="s">
        <v>48</v>
      </c>
      <c r="F94" s="21" t="s">
        <v>34</v>
      </c>
      <c r="G94" s="35" t="s">
        <v>35</v>
      </c>
      <c r="H94" s="35">
        <v>1</v>
      </c>
      <c r="I94" s="21" t="s">
        <v>29</v>
      </c>
      <c r="J94" s="35" t="s">
        <v>134</v>
      </c>
      <c r="K94" s="24">
        <v>4938525</v>
      </c>
      <c r="L94" s="21" t="s">
        <v>1117</v>
      </c>
      <c r="M94" s="25">
        <v>41639</v>
      </c>
      <c r="N94" s="35" t="s">
        <v>1038</v>
      </c>
      <c r="O94" s="35" t="s">
        <v>30</v>
      </c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</row>
    <row r="95" spans="1:67" ht="36" customHeight="1">
      <c r="A95" s="21" t="s">
        <v>544</v>
      </c>
      <c r="B95" s="21" t="s">
        <v>277</v>
      </c>
      <c r="C95" s="23" t="s">
        <v>305</v>
      </c>
      <c r="D95" s="78" t="s">
        <v>1319</v>
      </c>
      <c r="E95" s="38" t="s">
        <v>48</v>
      </c>
      <c r="F95" s="21" t="s">
        <v>34</v>
      </c>
      <c r="G95" s="35" t="s">
        <v>35</v>
      </c>
      <c r="H95" s="78" t="s">
        <v>77</v>
      </c>
      <c r="I95" s="21" t="s">
        <v>29</v>
      </c>
      <c r="J95" s="35" t="s">
        <v>1105</v>
      </c>
      <c r="K95" s="24">
        <v>6202000</v>
      </c>
      <c r="L95" s="21" t="s">
        <v>1125</v>
      </c>
      <c r="M95" s="25">
        <v>41639</v>
      </c>
      <c r="N95" s="26" t="s">
        <v>1058</v>
      </c>
      <c r="O95" s="35" t="s">
        <v>71</v>
      </c>
    </row>
    <row r="96" spans="1:67" ht="60" customHeight="1">
      <c r="A96" s="21" t="s">
        <v>545</v>
      </c>
      <c r="B96" s="21" t="s">
        <v>237</v>
      </c>
      <c r="C96" s="21" t="s">
        <v>238</v>
      </c>
      <c r="D96" s="35" t="s">
        <v>240</v>
      </c>
      <c r="E96" s="38" t="s">
        <v>48</v>
      </c>
      <c r="F96" s="21" t="s">
        <v>34</v>
      </c>
      <c r="G96" s="35" t="s">
        <v>35</v>
      </c>
      <c r="H96" s="35">
        <v>1</v>
      </c>
      <c r="I96" s="21" t="s">
        <v>29</v>
      </c>
      <c r="J96" s="35" t="s">
        <v>1105</v>
      </c>
      <c r="K96" s="24">
        <v>68572009.000000015</v>
      </c>
      <c r="L96" s="21" t="s">
        <v>1125</v>
      </c>
      <c r="M96" s="25">
        <v>41639</v>
      </c>
      <c r="N96" s="35" t="s">
        <v>1038</v>
      </c>
      <c r="O96" s="35" t="s">
        <v>30</v>
      </c>
    </row>
    <row r="97" spans="1:67" ht="60" customHeight="1">
      <c r="A97" s="21" t="s">
        <v>546</v>
      </c>
      <c r="B97" s="21" t="s">
        <v>216</v>
      </c>
      <c r="C97" s="21" t="s">
        <v>211</v>
      </c>
      <c r="D97" s="21" t="s">
        <v>247</v>
      </c>
      <c r="E97" s="38" t="s">
        <v>48</v>
      </c>
      <c r="F97" s="21">
        <v>876</v>
      </c>
      <c r="G97" s="35" t="s">
        <v>35</v>
      </c>
      <c r="H97" s="35">
        <v>1</v>
      </c>
      <c r="I97" s="21" t="s">
        <v>29</v>
      </c>
      <c r="J97" s="35" t="s">
        <v>1105</v>
      </c>
      <c r="K97" s="24">
        <v>551440.67796610168</v>
      </c>
      <c r="L97" s="21" t="s">
        <v>1125</v>
      </c>
      <c r="M97" s="25">
        <v>41670</v>
      </c>
      <c r="N97" s="35" t="s">
        <v>1038</v>
      </c>
      <c r="O97" s="35" t="s">
        <v>30</v>
      </c>
    </row>
    <row r="98" spans="1:67" ht="48" customHeight="1">
      <c r="A98" s="21" t="s">
        <v>547</v>
      </c>
      <c r="B98" s="21" t="s">
        <v>216</v>
      </c>
      <c r="C98" s="21" t="s">
        <v>211</v>
      </c>
      <c r="D98" s="21" t="s">
        <v>251</v>
      </c>
      <c r="E98" s="38" t="s">
        <v>48</v>
      </c>
      <c r="F98" s="21">
        <v>876</v>
      </c>
      <c r="G98" s="35" t="s">
        <v>35</v>
      </c>
      <c r="H98" s="35">
        <v>1</v>
      </c>
      <c r="I98" s="21" t="s">
        <v>29</v>
      </c>
      <c r="J98" s="35" t="s">
        <v>1105</v>
      </c>
      <c r="K98" s="24">
        <v>1000000</v>
      </c>
      <c r="L98" s="21" t="s">
        <v>1125</v>
      </c>
      <c r="M98" s="25">
        <v>41820</v>
      </c>
      <c r="N98" s="26" t="s">
        <v>1058</v>
      </c>
      <c r="O98" s="35" t="s">
        <v>30</v>
      </c>
    </row>
    <row r="99" spans="1:67" ht="60" customHeight="1">
      <c r="A99" s="21" t="s">
        <v>997</v>
      </c>
      <c r="B99" s="21" t="s">
        <v>216</v>
      </c>
      <c r="C99" s="21" t="s">
        <v>211</v>
      </c>
      <c r="D99" s="21" t="s">
        <v>250</v>
      </c>
      <c r="E99" s="38" t="s">
        <v>48</v>
      </c>
      <c r="F99" s="21">
        <v>876</v>
      </c>
      <c r="G99" s="35" t="s">
        <v>35</v>
      </c>
      <c r="H99" s="35">
        <v>1</v>
      </c>
      <c r="I99" s="21" t="s">
        <v>29</v>
      </c>
      <c r="J99" s="35" t="s">
        <v>1105</v>
      </c>
      <c r="K99" s="24">
        <v>1000000</v>
      </c>
      <c r="L99" s="21" t="s">
        <v>1125</v>
      </c>
      <c r="M99" s="25">
        <v>41670</v>
      </c>
      <c r="N99" s="26" t="s">
        <v>1038</v>
      </c>
      <c r="O99" s="35" t="s">
        <v>30</v>
      </c>
    </row>
    <row r="100" spans="1:67" ht="60" customHeight="1">
      <c r="A100" s="21" t="s">
        <v>548</v>
      </c>
      <c r="B100" s="21" t="s">
        <v>216</v>
      </c>
      <c r="C100" s="21" t="s">
        <v>235</v>
      </c>
      <c r="D100" s="21" t="s">
        <v>248</v>
      </c>
      <c r="E100" s="38" t="s">
        <v>48</v>
      </c>
      <c r="F100" s="21">
        <v>876</v>
      </c>
      <c r="G100" s="35" t="s">
        <v>35</v>
      </c>
      <c r="H100" s="35">
        <v>1</v>
      </c>
      <c r="I100" s="21" t="s">
        <v>29</v>
      </c>
      <c r="J100" s="35" t="s">
        <v>1105</v>
      </c>
      <c r="K100" s="24">
        <v>1276000</v>
      </c>
      <c r="L100" s="21" t="s">
        <v>1123</v>
      </c>
      <c r="M100" s="25">
        <v>41670</v>
      </c>
      <c r="N100" s="26" t="s">
        <v>1038</v>
      </c>
      <c r="O100" s="35" t="s">
        <v>30</v>
      </c>
    </row>
    <row r="101" spans="1:67" ht="60" customHeight="1">
      <c r="A101" s="21" t="s">
        <v>549</v>
      </c>
      <c r="B101" s="21" t="s">
        <v>216</v>
      </c>
      <c r="C101" s="21" t="s">
        <v>211</v>
      </c>
      <c r="D101" s="35" t="s">
        <v>234</v>
      </c>
      <c r="E101" s="38" t="s">
        <v>48</v>
      </c>
      <c r="F101" s="21">
        <v>876</v>
      </c>
      <c r="G101" s="35" t="s">
        <v>35</v>
      </c>
      <c r="H101" s="35">
        <v>1</v>
      </c>
      <c r="I101" s="21" t="s">
        <v>29</v>
      </c>
      <c r="J101" s="35" t="s">
        <v>1105</v>
      </c>
      <c r="K101" s="24">
        <v>1400000</v>
      </c>
      <c r="L101" s="21" t="s">
        <v>1125</v>
      </c>
      <c r="M101" s="25">
        <v>41670</v>
      </c>
      <c r="N101" s="35" t="s">
        <v>1038</v>
      </c>
      <c r="O101" s="35" t="s">
        <v>30</v>
      </c>
    </row>
    <row r="102" spans="1:67" ht="60" customHeight="1">
      <c r="A102" s="21" t="s">
        <v>550</v>
      </c>
      <c r="B102" s="21" t="s">
        <v>216</v>
      </c>
      <c r="C102" s="21" t="s">
        <v>211</v>
      </c>
      <c r="D102" s="35" t="s">
        <v>249</v>
      </c>
      <c r="E102" s="38" t="s">
        <v>48</v>
      </c>
      <c r="F102" s="21">
        <v>876</v>
      </c>
      <c r="G102" s="35" t="s">
        <v>35</v>
      </c>
      <c r="H102" s="35">
        <v>1</v>
      </c>
      <c r="I102" s="21" t="s">
        <v>29</v>
      </c>
      <c r="J102" s="35" t="s">
        <v>1105</v>
      </c>
      <c r="K102" s="24">
        <v>2203389.8305084747</v>
      </c>
      <c r="L102" s="21" t="s">
        <v>1117</v>
      </c>
      <c r="M102" s="25">
        <v>41670</v>
      </c>
      <c r="N102" s="26" t="s">
        <v>1038</v>
      </c>
      <c r="O102" s="35" t="s">
        <v>30</v>
      </c>
    </row>
    <row r="103" spans="1:67" ht="60" customHeight="1">
      <c r="A103" s="21" t="s">
        <v>551</v>
      </c>
      <c r="B103" s="21" t="s">
        <v>216</v>
      </c>
      <c r="C103" s="21" t="s">
        <v>211</v>
      </c>
      <c r="D103" s="21" t="s">
        <v>1076</v>
      </c>
      <c r="E103" s="38" t="s">
        <v>48</v>
      </c>
      <c r="F103" s="21">
        <v>876</v>
      </c>
      <c r="G103" s="35" t="s">
        <v>35</v>
      </c>
      <c r="H103" s="35">
        <v>1</v>
      </c>
      <c r="I103" s="21" t="s">
        <v>29</v>
      </c>
      <c r="J103" s="35" t="s">
        <v>1105</v>
      </c>
      <c r="K103" s="24">
        <v>2242966.1016949154</v>
      </c>
      <c r="L103" s="21" t="s">
        <v>1123</v>
      </c>
      <c r="M103" s="25">
        <v>41670</v>
      </c>
      <c r="N103" s="35" t="s">
        <v>1038</v>
      </c>
      <c r="O103" s="35" t="s">
        <v>30</v>
      </c>
    </row>
    <row r="104" spans="1:67" s="8" customFormat="1" ht="60" customHeight="1">
      <c r="A104" s="21" t="s">
        <v>552</v>
      </c>
      <c r="B104" s="21" t="s">
        <v>216</v>
      </c>
      <c r="C104" s="21" t="s">
        <v>211</v>
      </c>
      <c r="D104" s="21" t="s">
        <v>1588</v>
      </c>
      <c r="E104" s="38" t="s">
        <v>48</v>
      </c>
      <c r="F104" s="21">
        <v>876</v>
      </c>
      <c r="G104" s="35" t="s">
        <v>35</v>
      </c>
      <c r="H104" s="35">
        <v>1</v>
      </c>
      <c r="I104" s="21" t="s">
        <v>29</v>
      </c>
      <c r="J104" s="35" t="s">
        <v>1105</v>
      </c>
      <c r="K104" s="24">
        <v>2000000</v>
      </c>
      <c r="L104" s="21" t="s">
        <v>1125</v>
      </c>
      <c r="M104" s="25">
        <v>41670</v>
      </c>
      <c r="N104" s="35" t="s">
        <v>1038</v>
      </c>
      <c r="O104" s="35" t="s">
        <v>30</v>
      </c>
    </row>
    <row r="105" spans="1:67" ht="60" customHeight="1">
      <c r="A105" s="21" t="s">
        <v>553</v>
      </c>
      <c r="B105" s="21" t="s">
        <v>216</v>
      </c>
      <c r="C105" s="21" t="s">
        <v>211</v>
      </c>
      <c r="D105" s="21" t="s">
        <v>244</v>
      </c>
      <c r="E105" s="38" t="s">
        <v>48</v>
      </c>
      <c r="F105" s="21">
        <v>876</v>
      </c>
      <c r="G105" s="35" t="s">
        <v>35</v>
      </c>
      <c r="H105" s="35">
        <v>1</v>
      </c>
      <c r="I105" s="21" t="s">
        <v>29</v>
      </c>
      <c r="J105" s="35" t="s">
        <v>1105</v>
      </c>
      <c r="K105" s="24">
        <v>2500000</v>
      </c>
      <c r="L105" s="21" t="s">
        <v>1117</v>
      </c>
      <c r="M105" s="25">
        <v>41670</v>
      </c>
      <c r="N105" s="35" t="s">
        <v>1038</v>
      </c>
      <c r="O105" s="35" t="s">
        <v>30</v>
      </c>
    </row>
    <row r="106" spans="1:67" ht="60" customHeight="1">
      <c r="A106" s="21" t="s">
        <v>554</v>
      </c>
      <c r="B106" s="21" t="s">
        <v>216</v>
      </c>
      <c r="C106" s="21" t="s">
        <v>211</v>
      </c>
      <c r="D106" s="21" t="s">
        <v>245</v>
      </c>
      <c r="E106" s="38" t="s">
        <v>48</v>
      </c>
      <c r="F106" s="21">
        <v>876</v>
      </c>
      <c r="G106" s="35" t="s">
        <v>35</v>
      </c>
      <c r="H106" s="35">
        <v>1</v>
      </c>
      <c r="I106" s="21" t="s">
        <v>29</v>
      </c>
      <c r="J106" s="35" t="s">
        <v>1105</v>
      </c>
      <c r="K106" s="24">
        <v>2850000</v>
      </c>
      <c r="L106" s="21" t="s">
        <v>1117</v>
      </c>
      <c r="M106" s="25">
        <v>41670</v>
      </c>
      <c r="N106" s="35" t="s">
        <v>1038</v>
      </c>
      <c r="O106" s="35" t="s">
        <v>30</v>
      </c>
    </row>
    <row r="107" spans="1:67" ht="60" customHeight="1">
      <c r="A107" s="21" t="s">
        <v>555</v>
      </c>
      <c r="B107" s="21" t="s">
        <v>216</v>
      </c>
      <c r="C107" s="21" t="s">
        <v>211</v>
      </c>
      <c r="D107" s="21" t="s">
        <v>40</v>
      </c>
      <c r="E107" s="38" t="s">
        <v>48</v>
      </c>
      <c r="F107" s="21">
        <v>876</v>
      </c>
      <c r="G107" s="35" t="s">
        <v>35</v>
      </c>
      <c r="H107" s="35">
        <v>1</v>
      </c>
      <c r="I107" s="21" t="s">
        <v>29</v>
      </c>
      <c r="J107" s="35" t="s">
        <v>1105</v>
      </c>
      <c r="K107" s="24">
        <v>5017525.4237288134</v>
      </c>
      <c r="L107" s="21" t="s">
        <v>1123</v>
      </c>
      <c r="M107" s="25">
        <v>41670</v>
      </c>
      <c r="N107" s="35" t="s">
        <v>1038</v>
      </c>
      <c r="O107" s="35" t="s">
        <v>30</v>
      </c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</row>
    <row r="108" spans="1:67" ht="60" customHeight="1">
      <c r="A108" s="21" t="s">
        <v>556</v>
      </c>
      <c r="B108" s="21" t="s">
        <v>216</v>
      </c>
      <c r="C108" s="21" t="s">
        <v>211</v>
      </c>
      <c r="D108" s="35" t="s">
        <v>233</v>
      </c>
      <c r="E108" s="38" t="s">
        <v>48</v>
      </c>
      <c r="F108" s="21">
        <v>876</v>
      </c>
      <c r="G108" s="35" t="s">
        <v>35</v>
      </c>
      <c r="H108" s="35">
        <v>1</v>
      </c>
      <c r="I108" s="21" t="s">
        <v>29</v>
      </c>
      <c r="J108" s="35" t="s">
        <v>1105</v>
      </c>
      <c r="K108" s="24">
        <v>5676000</v>
      </c>
      <c r="L108" s="21" t="s">
        <v>1117</v>
      </c>
      <c r="M108" s="25">
        <v>41670</v>
      </c>
      <c r="N108" s="35" t="s">
        <v>1038</v>
      </c>
      <c r="O108" s="35" t="s">
        <v>30</v>
      </c>
    </row>
    <row r="109" spans="1:67" ht="60" customHeight="1">
      <c r="A109" s="21" t="s">
        <v>273</v>
      </c>
      <c r="B109" s="21" t="s">
        <v>216</v>
      </c>
      <c r="C109" s="21" t="s">
        <v>211</v>
      </c>
      <c r="D109" s="35" t="s">
        <v>1073</v>
      </c>
      <c r="E109" s="38" t="s">
        <v>48</v>
      </c>
      <c r="F109" s="21">
        <v>876</v>
      </c>
      <c r="G109" s="35" t="s">
        <v>35</v>
      </c>
      <c r="H109" s="35">
        <v>1</v>
      </c>
      <c r="I109" s="21" t="s">
        <v>29</v>
      </c>
      <c r="J109" s="35" t="s">
        <v>1105</v>
      </c>
      <c r="K109" s="24">
        <v>23140000</v>
      </c>
      <c r="L109" s="21" t="s">
        <v>1117</v>
      </c>
      <c r="M109" s="25">
        <v>41670</v>
      </c>
      <c r="N109" s="35" t="s">
        <v>1038</v>
      </c>
      <c r="O109" s="35" t="s">
        <v>30</v>
      </c>
    </row>
    <row r="110" spans="1:67" ht="48" customHeight="1">
      <c r="A110" s="21" t="s">
        <v>557</v>
      </c>
      <c r="B110" s="21" t="s">
        <v>1052</v>
      </c>
      <c r="C110" s="21" t="s">
        <v>1121</v>
      </c>
      <c r="D110" s="21" t="s">
        <v>1122</v>
      </c>
      <c r="E110" s="38" t="s">
        <v>48</v>
      </c>
      <c r="F110" s="21" t="s">
        <v>34</v>
      </c>
      <c r="G110" s="35" t="s">
        <v>35</v>
      </c>
      <c r="H110" s="35">
        <v>1</v>
      </c>
      <c r="I110" s="21" t="s">
        <v>29</v>
      </c>
      <c r="J110" s="35" t="s">
        <v>1105</v>
      </c>
      <c r="K110" s="24">
        <v>3500000</v>
      </c>
      <c r="L110" s="21" t="s">
        <v>1125</v>
      </c>
      <c r="M110" s="25">
        <v>41729</v>
      </c>
      <c r="N110" s="26" t="s">
        <v>1058</v>
      </c>
      <c r="O110" s="35" t="s">
        <v>30</v>
      </c>
    </row>
    <row r="111" spans="1:67" ht="60" customHeight="1">
      <c r="A111" s="21" t="s">
        <v>558</v>
      </c>
      <c r="B111" s="21" t="s">
        <v>216</v>
      </c>
      <c r="C111" s="21" t="s">
        <v>211</v>
      </c>
      <c r="D111" s="21" t="s">
        <v>242</v>
      </c>
      <c r="E111" s="38" t="s">
        <v>48</v>
      </c>
      <c r="F111" s="21">
        <v>876</v>
      </c>
      <c r="G111" s="35" t="s">
        <v>35</v>
      </c>
      <c r="H111" s="35">
        <v>1</v>
      </c>
      <c r="I111" s="21" t="s">
        <v>29</v>
      </c>
      <c r="J111" s="35" t="s">
        <v>1105</v>
      </c>
      <c r="K111" s="24">
        <v>10800000</v>
      </c>
      <c r="L111" s="21" t="s">
        <v>1117</v>
      </c>
      <c r="M111" s="25">
        <v>41729</v>
      </c>
      <c r="N111" s="35" t="s">
        <v>1038</v>
      </c>
      <c r="O111" s="35" t="s">
        <v>30</v>
      </c>
    </row>
    <row r="112" spans="1:67" ht="48" customHeight="1">
      <c r="A112" s="21" t="s">
        <v>559</v>
      </c>
      <c r="B112" s="21" t="s">
        <v>216</v>
      </c>
      <c r="C112" s="21" t="s">
        <v>211</v>
      </c>
      <c r="D112" s="35" t="s">
        <v>232</v>
      </c>
      <c r="E112" s="38" t="s">
        <v>48</v>
      </c>
      <c r="F112" s="21">
        <v>876</v>
      </c>
      <c r="G112" s="35" t="s">
        <v>35</v>
      </c>
      <c r="H112" s="35">
        <v>1</v>
      </c>
      <c r="I112" s="21" t="s">
        <v>29</v>
      </c>
      <c r="J112" s="35" t="s">
        <v>1105</v>
      </c>
      <c r="K112" s="24">
        <v>11708255.560000001</v>
      </c>
      <c r="L112" s="21" t="s">
        <v>1117</v>
      </c>
      <c r="M112" s="25">
        <v>41729</v>
      </c>
      <c r="N112" s="35" t="s">
        <v>1038</v>
      </c>
      <c r="O112" s="35" t="s">
        <v>30</v>
      </c>
    </row>
    <row r="113" spans="1:67" ht="60" customHeight="1">
      <c r="A113" s="21" t="s">
        <v>560</v>
      </c>
      <c r="B113" s="21" t="s">
        <v>216</v>
      </c>
      <c r="C113" s="21" t="s">
        <v>211</v>
      </c>
      <c r="D113" s="21" t="s">
        <v>252</v>
      </c>
      <c r="E113" s="38" t="s">
        <v>48</v>
      </c>
      <c r="F113" s="21">
        <v>876</v>
      </c>
      <c r="G113" s="35" t="s">
        <v>35</v>
      </c>
      <c r="H113" s="35">
        <v>1</v>
      </c>
      <c r="I113" s="21" t="s">
        <v>29</v>
      </c>
      <c r="J113" s="35" t="s">
        <v>1105</v>
      </c>
      <c r="K113" s="24">
        <v>1000000</v>
      </c>
      <c r="L113" s="21" t="s">
        <v>1123</v>
      </c>
      <c r="M113" s="25">
        <v>41820</v>
      </c>
      <c r="N113" s="26" t="s">
        <v>1038</v>
      </c>
      <c r="O113" s="35" t="s">
        <v>30</v>
      </c>
    </row>
    <row r="114" spans="1:67" ht="156" customHeight="1">
      <c r="A114" s="21" t="s">
        <v>561</v>
      </c>
      <c r="B114" s="21" t="s">
        <v>50</v>
      </c>
      <c r="C114" s="21" t="s">
        <v>33</v>
      </c>
      <c r="D114" s="35" t="s">
        <v>1068</v>
      </c>
      <c r="E114" s="38" t="s">
        <v>48</v>
      </c>
      <c r="F114" s="21" t="s">
        <v>34</v>
      </c>
      <c r="G114" s="35" t="s">
        <v>35</v>
      </c>
      <c r="H114" s="35">
        <v>1</v>
      </c>
      <c r="I114" s="21" t="s">
        <v>29</v>
      </c>
      <c r="J114" s="35" t="s">
        <v>1105</v>
      </c>
      <c r="K114" s="24">
        <v>1400000</v>
      </c>
      <c r="L114" s="23" t="s">
        <v>1125</v>
      </c>
      <c r="M114" s="25">
        <v>41639</v>
      </c>
      <c r="N114" s="35" t="s">
        <v>1058</v>
      </c>
      <c r="O114" s="35" t="s">
        <v>30</v>
      </c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</row>
    <row r="115" spans="1:67" ht="72" customHeight="1">
      <c r="A115" s="21" t="s">
        <v>562</v>
      </c>
      <c r="B115" s="21" t="s">
        <v>127</v>
      </c>
      <c r="C115" s="21" t="s">
        <v>168</v>
      </c>
      <c r="D115" s="35" t="s">
        <v>169</v>
      </c>
      <c r="E115" s="38" t="s">
        <v>48</v>
      </c>
      <c r="F115" s="21" t="s">
        <v>34</v>
      </c>
      <c r="G115" s="35" t="s">
        <v>35</v>
      </c>
      <c r="H115" s="35">
        <v>1</v>
      </c>
      <c r="I115" s="21" t="s">
        <v>29</v>
      </c>
      <c r="J115" s="35" t="s">
        <v>1105</v>
      </c>
      <c r="K115" s="24">
        <v>1600000</v>
      </c>
      <c r="L115" s="21" t="s">
        <v>1123</v>
      </c>
      <c r="M115" s="25">
        <v>41759</v>
      </c>
      <c r="N115" s="35" t="s">
        <v>1038</v>
      </c>
      <c r="O115" s="35" t="s">
        <v>30</v>
      </c>
    </row>
    <row r="116" spans="1:67" ht="72" customHeight="1">
      <c r="A116" s="21" t="s">
        <v>563</v>
      </c>
      <c r="B116" s="21" t="s">
        <v>491</v>
      </c>
      <c r="C116" s="21" t="s">
        <v>155</v>
      </c>
      <c r="D116" s="35" t="s">
        <v>1018</v>
      </c>
      <c r="E116" s="38" t="s">
        <v>48</v>
      </c>
      <c r="F116" s="21" t="s">
        <v>34</v>
      </c>
      <c r="G116" s="35" t="s">
        <v>35</v>
      </c>
      <c r="H116" s="35">
        <v>1</v>
      </c>
      <c r="I116" s="35">
        <v>45286585000</v>
      </c>
      <c r="J116" s="35" t="s">
        <v>1105</v>
      </c>
      <c r="K116" s="24">
        <v>3000000</v>
      </c>
      <c r="L116" s="21" t="s">
        <v>1123</v>
      </c>
      <c r="M116" s="25">
        <v>41547</v>
      </c>
      <c r="N116" s="35" t="s">
        <v>1040</v>
      </c>
      <c r="O116" s="35" t="s">
        <v>30</v>
      </c>
    </row>
    <row r="117" spans="1:67" ht="72" customHeight="1">
      <c r="A117" s="21" t="s">
        <v>300</v>
      </c>
      <c r="B117" s="21" t="s">
        <v>126</v>
      </c>
      <c r="C117" s="21" t="s">
        <v>201</v>
      </c>
      <c r="D117" s="35" t="s">
        <v>1409</v>
      </c>
      <c r="E117" s="38" t="s">
        <v>48</v>
      </c>
      <c r="F117" s="21" t="s">
        <v>34</v>
      </c>
      <c r="G117" s="35" t="s">
        <v>35</v>
      </c>
      <c r="H117" s="35">
        <v>1</v>
      </c>
      <c r="I117" s="35">
        <v>45286585000</v>
      </c>
      <c r="J117" s="35" t="s">
        <v>1105</v>
      </c>
      <c r="K117" s="24">
        <v>5260000</v>
      </c>
      <c r="L117" s="21" t="s">
        <v>1125</v>
      </c>
      <c r="M117" s="25">
        <v>42004</v>
      </c>
      <c r="N117" s="35" t="s">
        <v>1042</v>
      </c>
      <c r="O117" s="35" t="s">
        <v>30</v>
      </c>
    </row>
    <row r="118" spans="1:67" ht="60" customHeight="1">
      <c r="A118" s="55" t="s">
        <v>564</v>
      </c>
      <c r="B118" s="35" t="s">
        <v>127</v>
      </c>
      <c r="C118" s="21" t="s">
        <v>128</v>
      </c>
      <c r="D118" s="35" t="s">
        <v>899</v>
      </c>
      <c r="E118" s="38" t="s">
        <v>48</v>
      </c>
      <c r="F118" s="21" t="s">
        <v>34</v>
      </c>
      <c r="G118" s="35" t="s">
        <v>35</v>
      </c>
      <c r="H118" s="35">
        <v>1</v>
      </c>
      <c r="I118" s="35">
        <v>45286585000</v>
      </c>
      <c r="J118" s="35" t="s">
        <v>1293</v>
      </c>
      <c r="K118" s="24">
        <v>8000000</v>
      </c>
      <c r="L118" s="21" t="s">
        <v>1123</v>
      </c>
      <c r="M118" s="25">
        <v>41639</v>
      </c>
      <c r="N118" s="35" t="s">
        <v>1038</v>
      </c>
      <c r="O118" s="35" t="s">
        <v>30</v>
      </c>
    </row>
    <row r="119" spans="1:67" ht="36" customHeight="1">
      <c r="A119" s="21" t="s">
        <v>565</v>
      </c>
      <c r="B119" s="21" t="s">
        <v>84</v>
      </c>
      <c r="C119" s="21" t="s">
        <v>89</v>
      </c>
      <c r="D119" s="21" t="s">
        <v>85</v>
      </c>
      <c r="E119" s="38" t="s">
        <v>48</v>
      </c>
      <c r="F119" s="21" t="s">
        <v>355</v>
      </c>
      <c r="G119" s="35" t="s">
        <v>342</v>
      </c>
      <c r="H119" s="24">
        <v>250</v>
      </c>
      <c r="I119" s="21" t="s">
        <v>353</v>
      </c>
      <c r="J119" s="35" t="s">
        <v>1270</v>
      </c>
      <c r="K119" s="24">
        <v>6779661.0169491526</v>
      </c>
      <c r="L119" s="21" t="s">
        <v>1123</v>
      </c>
      <c r="M119" s="25">
        <v>41639</v>
      </c>
      <c r="N119" s="21" t="s">
        <v>1042</v>
      </c>
      <c r="O119" s="35" t="s">
        <v>30</v>
      </c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  <c r="BF119" s="19"/>
      <c r="BG119" s="19"/>
      <c r="BH119" s="19"/>
      <c r="BI119" s="19"/>
      <c r="BJ119" s="19"/>
      <c r="BK119" s="19"/>
      <c r="BL119" s="19"/>
      <c r="BM119" s="19"/>
      <c r="BN119" s="19"/>
      <c r="BO119" s="19"/>
    </row>
    <row r="120" spans="1:67" ht="36" customHeight="1">
      <c r="A120" s="38" t="s">
        <v>566</v>
      </c>
      <c r="B120" s="27" t="s">
        <v>94</v>
      </c>
      <c r="C120" s="27" t="s">
        <v>123</v>
      </c>
      <c r="D120" s="28" t="s">
        <v>1410</v>
      </c>
      <c r="E120" s="38" t="s">
        <v>48</v>
      </c>
      <c r="F120" s="27" t="s">
        <v>34</v>
      </c>
      <c r="G120" s="28" t="s">
        <v>35</v>
      </c>
      <c r="H120" s="29">
        <v>1</v>
      </c>
      <c r="I120" s="27" t="s">
        <v>1411</v>
      </c>
      <c r="J120" s="28" t="s">
        <v>1259</v>
      </c>
      <c r="K120" s="29">
        <v>7526000</v>
      </c>
      <c r="L120" s="27" t="s">
        <v>1125</v>
      </c>
      <c r="M120" s="25">
        <v>41639</v>
      </c>
      <c r="N120" s="28" t="s">
        <v>1042</v>
      </c>
      <c r="O120" s="22" t="s">
        <v>30</v>
      </c>
    </row>
    <row r="121" spans="1:67" ht="60" customHeight="1">
      <c r="A121" s="21" t="s">
        <v>567</v>
      </c>
      <c r="B121" s="21" t="s">
        <v>483</v>
      </c>
      <c r="C121" s="21" t="s">
        <v>484</v>
      </c>
      <c r="D121" s="35" t="s">
        <v>485</v>
      </c>
      <c r="E121" s="38" t="s">
        <v>48</v>
      </c>
      <c r="F121" s="21" t="s">
        <v>34</v>
      </c>
      <c r="G121" s="35" t="s">
        <v>35</v>
      </c>
      <c r="H121" s="35">
        <v>1</v>
      </c>
      <c r="I121" s="21" t="s">
        <v>469</v>
      </c>
      <c r="J121" s="35" t="s">
        <v>470</v>
      </c>
      <c r="K121" s="24">
        <v>522881.35593220341</v>
      </c>
      <c r="L121" s="21" t="s">
        <v>1125</v>
      </c>
      <c r="M121" s="25">
        <v>41639</v>
      </c>
      <c r="N121" s="35" t="s">
        <v>1038</v>
      </c>
      <c r="O121" s="35" t="s">
        <v>30</v>
      </c>
    </row>
    <row r="122" spans="1:67" ht="36" customHeight="1">
      <c r="A122" s="21" t="s">
        <v>568</v>
      </c>
      <c r="B122" s="21" t="s">
        <v>466</v>
      </c>
      <c r="C122" s="21" t="s">
        <v>83</v>
      </c>
      <c r="D122" s="35" t="s">
        <v>966</v>
      </c>
      <c r="E122" s="38" t="s">
        <v>48</v>
      </c>
      <c r="F122" s="21" t="s">
        <v>34</v>
      </c>
      <c r="G122" s="35" t="s">
        <v>35</v>
      </c>
      <c r="H122" s="35" t="s">
        <v>77</v>
      </c>
      <c r="I122" s="21" t="s">
        <v>469</v>
      </c>
      <c r="J122" s="35" t="s">
        <v>470</v>
      </c>
      <c r="K122" s="24">
        <v>847457.62711864407</v>
      </c>
      <c r="L122" s="21" t="s">
        <v>1125</v>
      </c>
      <c r="M122" s="25">
        <v>41639</v>
      </c>
      <c r="N122" s="21" t="s">
        <v>1042</v>
      </c>
      <c r="O122" s="35" t="s">
        <v>30</v>
      </c>
    </row>
    <row r="123" spans="1:67" ht="60" customHeight="1">
      <c r="A123" s="21" t="s">
        <v>569</v>
      </c>
      <c r="B123" s="21" t="s">
        <v>360</v>
      </c>
      <c r="C123" s="21" t="s">
        <v>361</v>
      </c>
      <c r="D123" s="35" t="s">
        <v>475</v>
      </c>
      <c r="E123" s="38" t="s">
        <v>48</v>
      </c>
      <c r="F123" s="21" t="s">
        <v>34</v>
      </c>
      <c r="G123" s="35" t="s">
        <v>35</v>
      </c>
      <c r="H123" s="35">
        <v>1</v>
      </c>
      <c r="I123" s="21" t="s">
        <v>3</v>
      </c>
      <c r="J123" s="35" t="s">
        <v>468</v>
      </c>
      <c r="K123" s="24">
        <v>847457.62711864407</v>
      </c>
      <c r="L123" s="21" t="s">
        <v>1123</v>
      </c>
      <c r="M123" s="25">
        <v>41639</v>
      </c>
      <c r="N123" s="35" t="s">
        <v>1038</v>
      </c>
      <c r="O123" s="35" t="s">
        <v>30</v>
      </c>
    </row>
    <row r="124" spans="1:67" ht="36" customHeight="1">
      <c r="A124" s="21" t="s">
        <v>570</v>
      </c>
      <c r="B124" s="44" t="s">
        <v>476</v>
      </c>
      <c r="C124" s="44" t="s">
        <v>477</v>
      </c>
      <c r="D124" s="35" t="s">
        <v>1090</v>
      </c>
      <c r="E124" s="38" t="s">
        <v>48</v>
      </c>
      <c r="F124" s="21" t="s">
        <v>34</v>
      </c>
      <c r="G124" s="35" t="s">
        <v>35</v>
      </c>
      <c r="H124" s="35" t="s">
        <v>77</v>
      </c>
      <c r="I124" s="21" t="s">
        <v>469</v>
      </c>
      <c r="J124" s="35" t="s">
        <v>470</v>
      </c>
      <c r="K124" s="24">
        <v>847457.62711864407</v>
      </c>
      <c r="L124" s="21" t="s">
        <v>1125</v>
      </c>
      <c r="M124" s="25">
        <v>41639</v>
      </c>
      <c r="N124" s="21" t="s">
        <v>1042</v>
      </c>
      <c r="O124" s="35" t="s">
        <v>30</v>
      </c>
    </row>
    <row r="125" spans="1:67" ht="60" customHeight="1">
      <c r="A125" s="21" t="s">
        <v>571</v>
      </c>
      <c r="B125" s="21" t="s">
        <v>473</v>
      </c>
      <c r="C125" s="21" t="s">
        <v>145</v>
      </c>
      <c r="D125" s="35" t="s">
        <v>1057</v>
      </c>
      <c r="E125" s="38" t="s">
        <v>48</v>
      </c>
      <c r="F125" s="21" t="s">
        <v>34</v>
      </c>
      <c r="G125" s="35" t="s">
        <v>35</v>
      </c>
      <c r="H125" s="35" t="s">
        <v>77</v>
      </c>
      <c r="I125" s="21" t="s">
        <v>469</v>
      </c>
      <c r="J125" s="35" t="s">
        <v>470</v>
      </c>
      <c r="K125" s="24">
        <v>962000</v>
      </c>
      <c r="L125" s="21" t="s">
        <v>1124</v>
      </c>
      <c r="M125" s="25">
        <v>41639</v>
      </c>
      <c r="N125" s="35" t="s">
        <v>1038</v>
      </c>
      <c r="O125" s="35" t="s">
        <v>30</v>
      </c>
    </row>
    <row r="126" spans="1:67" ht="48" customHeight="1">
      <c r="A126" s="21" t="s">
        <v>572</v>
      </c>
      <c r="B126" s="21" t="s">
        <v>481</v>
      </c>
      <c r="C126" s="21" t="s">
        <v>482</v>
      </c>
      <c r="D126" s="35" t="s">
        <v>937</v>
      </c>
      <c r="E126" s="38" t="s">
        <v>48</v>
      </c>
      <c r="F126" s="21" t="s">
        <v>34</v>
      </c>
      <c r="G126" s="35" t="s">
        <v>35</v>
      </c>
      <c r="H126" s="35" t="s">
        <v>77</v>
      </c>
      <c r="I126" s="21" t="s">
        <v>469</v>
      </c>
      <c r="J126" s="35" t="s">
        <v>470</v>
      </c>
      <c r="K126" s="24">
        <v>1000000</v>
      </c>
      <c r="L126" s="21" t="s">
        <v>1125</v>
      </c>
      <c r="M126" s="25">
        <v>41639</v>
      </c>
      <c r="N126" s="35" t="s">
        <v>1040</v>
      </c>
      <c r="O126" s="35" t="s">
        <v>30</v>
      </c>
    </row>
    <row r="127" spans="1:67" ht="48" customHeight="1">
      <c r="A127" s="21" t="s">
        <v>573</v>
      </c>
      <c r="B127" s="21" t="s">
        <v>478</v>
      </c>
      <c r="C127" s="21" t="s">
        <v>479</v>
      </c>
      <c r="D127" s="35" t="s">
        <v>480</v>
      </c>
      <c r="E127" s="38" t="s">
        <v>48</v>
      </c>
      <c r="F127" s="21" t="s">
        <v>34</v>
      </c>
      <c r="G127" s="35" t="s">
        <v>35</v>
      </c>
      <c r="H127" s="35" t="s">
        <v>77</v>
      </c>
      <c r="I127" s="21" t="s">
        <v>469</v>
      </c>
      <c r="J127" s="35" t="s">
        <v>470</v>
      </c>
      <c r="K127" s="24">
        <v>1016949.1525423729</v>
      </c>
      <c r="L127" s="21" t="s">
        <v>1125</v>
      </c>
      <c r="M127" s="25">
        <v>41639</v>
      </c>
      <c r="N127" s="35" t="s">
        <v>1058</v>
      </c>
      <c r="O127" s="35" t="s">
        <v>30</v>
      </c>
    </row>
    <row r="128" spans="1:67" ht="60" customHeight="1">
      <c r="A128" s="21" t="s">
        <v>574</v>
      </c>
      <c r="B128" s="35" t="s">
        <v>1030</v>
      </c>
      <c r="C128" s="35" t="s">
        <v>1029</v>
      </c>
      <c r="D128" s="35" t="s">
        <v>986</v>
      </c>
      <c r="E128" s="38" t="s">
        <v>48</v>
      </c>
      <c r="F128" s="21" t="s">
        <v>34</v>
      </c>
      <c r="G128" s="35" t="s">
        <v>35</v>
      </c>
      <c r="H128" s="24">
        <v>1</v>
      </c>
      <c r="I128" s="21" t="s">
        <v>3</v>
      </c>
      <c r="J128" s="35" t="s">
        <v>468</v>
      </c>
      <c r="K128" s="24">
        <v>1925000</v>
      </c>
      <c r="L128" s="21" t="s">
        <v>1125</v>
      </c>
      <c r="M128" s="25">
        <v>42004</v>
      </c>
      <c r="N128" s="35" t="s">
        <v>1038</v>
      </c>
      <c r="O128" s="35" t="s">
        <v>30</v>
      </c>
    </row>
    <row r="129" spans="1:67" ht="60" customHeight="1">
      <c r="A129" s="21" t="s">
        <v>575</v>
      </c>
      <c r="B129" s="35" t="s">
        <v>1030</v>
      </c>
      <c r="C129" s="35" t="s">
        <v>1029</v>
      </c>
      <c r="D129" s="35" t="s">
        <v>987</v>
      </c>
      <c r="E129" s="38" t="s">
        <v>48</v>
      </c>
      <c r="F129" s="21" t="s">
        <v>34</v>
      </c>
      <c r="G129" s="35" t="s">
        <v>35</v>
      </c>
      <c r="H129" s="24">
        <v>1</v>
      </c>
      <c r="I129" s="21" t="s">
        <v>42</v>
      </c>
      <c r="J129" s="35" t="s">
        <v>472</v>
      </c>
      <c r="K129" s="24">
        <v>1460000</v>
      </c>
      <c r="L129" s="21" t="s">
        <v>1125</v>
      </c>
      <c r="M129" s="25">
        <v>42004</v>
      </c>
      <c r="N129" s="35" t="s">
        <v>1038</v>
      </c>
      <c r="O129" s="35" t="s">
        <v>30</v>
      </c>
    </row>
    <row r="130" spans="1:67" ht="36" customHeight="1">
      <c r="A130" s="21" t="s">
        <v>576</v>
      </c>
      <c r="B130" s="21" t="s">
        <v>466</v>
      </c>
      <c r="C130" s="21" t="s">
        <v>83</v>
      </c>
      <c r="D130" s="35" t="s">
        <v>966</v>
      </c>
      <c r="E130" s="38" t="s">
        <v>48</v>
      </c>
      <c r="F130" s="21" t="s">
        <v>34</v>
      </c>
      <c r="G130" s="35" t="s">
        <v>35</v>
      </c>
      <c r="H130" s="35" t="s">
        <v>77</v>
      </c>
      <c r="I130" s="21" t="s">
        <v>469</v>
      </c>
      <c r="J130" s="35" t="s">
        <v>470</v>
      </c>
      <c r="K130" s="24">
        <v>1186440.6779661018</v>
      </c>
      <c r="L130" s="21" t="s">
        <v>1125</v>
      </c>
      <c r="M130" s="25">
        <v>41639</v>
      </c>
      <c r="N130" s="21" t="s">
        <v>1042</v>
      </c>
      <c r="O130" s="35" t="s">
        <v>30</v>
      </c>
    </row>
    <row r="131" spans="1:67" ht="60" customHeight="1">
      <c r="A131" s="21" t="s">
        <v>577</v>
      </c>
      <c r="B131" s="35" t="s">
        <v>1030</v>
      </c>
      <c r="C131" s="35" t="s">
        <v>1029</v>
      </c>
      <c r="D131" s="35" t="s">
        <v>985</v>
      </c>
      <c r="E131" s="38" t="s">
        <v>48</v>
      </c>
      <c r="F131" s="21" t="s">
        <v>34</v>
      </c>
      <c r="G131" s="35" t="s">
        <v>35</v>
      </c>
      <c r="H131" s="24">
        <v>1</v>
      </c>
      <c r="I131" s="21" t="s">
        <v>469</v>
      </c>
      <c r="J131" s="35" t="s">
        <v>470</v>
      </c>
      <c r="K131" s="24">
        <v>2202000</v>
      </c>
      <c r="L131" s="21" t="s">
        <v>1125</v>
      </c>
      <c r="M131" s="25">
        <v>42004</v>
      </c>
      <c r="N131" s="35" t="s">
        <v>1038</v>
      </c>
      <c r="O131" s="35" t="s">
        <v>30</v>
      </c>
    </row>
    <row r="132" spans="1:67" ht="36" customHeight="1">
      <c r="A132" s="55" t="s">
        <v>578</v>
      </c>
      <c r="B132" s="21" t="s">
        <v>94</v>
      </c>
      <c r="C132" s="21" t="s">
        <v>123</v>
      </c>
      <c r="D132" s="35" t="s">
        <v>990</v>
      </c>
      <c r="E132" s="38" t="s">
        <v>48</v>
      </c>
      <c r="F132" s="21" t="s">
        <v>34</v>
      </c>
      <c r="G132" s="35" t="s">
        <v>35</v>
      </c>
      <c r="H132" s="35">
        <v>1</v>
      </c>
      <c r="I132" s="21" t="s">
        <v>42</v>
      </c>
      <c r="J132" s="35" t="s">
        <v>472</v>
      </c>
      <c r="K132" s="24">
        <v>2246000</v>
      </c>
      <c r="L132" s="21" t="s">
        <v>1123</v>
      </c>
      <c r="M132" s="25">
        <v>41639</v>
      </c>
      <c r="N132" s="21" t="s">
        <v>1042</v>
      </c>
      <c r="O132" s="35" t="s">
        <v>30</v>
      </c>
    </row>
    <row r="133" spans="1:67" ht="36" customHeight="1">
      <c r="A133" s="21" t="s">
        <v>579</v>
      </c>
      <c r="B133" s="21" t="s">
        <v>94</v>
      </c>
      <c r="C133" s="21" t="s">
        <v>123</v>
      </c>
      <c r="D133" s="35" t="s">
        <v>989</v>
      </c>
      <c r="E133" s="38" t="s">
        <v>48</v>
      </c>
      <c r="F133" s="21" t="s">
        <v>34</v>
      </c>
      <c r="G133" s="35" t="s">
        <v>35</v>
      </c>
      <c r="H133" s="35">
        <v>1</v>
      </c>
      <c r="I133" s="21" t="s">
        <v>469</v>
      </c>
      <c r="J133" s="35" t="s">
        <v>470</v>
      </c>
      <c r="K133" s="24">
        <v>2113000</v>
      </c>
      <c r="L133" s="21" t="s">
        <v>1123</v>
      </c>
      <c r="M133" s="25">
        <v>41639</v>
      </c>
      <c r="N133" s="21" t="s">
        <v>1042</v>
      </c>
      <c r="O133" s="35" t="s">
        <v>30</v>
      </c>
    </row>
    <row r="134" spans="1:67" ht="36" customHeight="1">
      <c r="A134" s="21" t="s">
        <v>580</v>
      </c>
      <c r="B134" s="21" t="s">
        <v>94</v>
      </c>
      <c r="C134" s="21" t="s">
        <v>123</v>
      </c>
      <c r="D134" s="35" t="s">
        <v>988</v>
      </c>
      <c r="E134" s="38" t="s">
        <v>48</v>
      </c>
      <c r="F134" s="21" t="s">
        <v>34</v>
      </c>
      <c r="G134" s="35" t="s">
        <v>35</v>
      </c>
      <c r="H134" s="35">
        <v>1</v>
      </c>
      <c r="I134" s="21" t="s">
        <v>469</v>
      </c>
      <c r="J134" s="35" t="s">
        <v>470</v>
      </c>
      <c r="K134" s="24">
        <v>4379661.0169491526</v>
      </c>
      <c r="L134" s="21" t="s">
        <v>1123</v>
      </c>
      <c r="M134" s="25">
        <v>41639</v>
      </c>
      <c r="N134" s="21" t="s">
        <v>1042</v>
      </c>
      <c r="O134" s="35" t="s">
        <v>30</v>
      </c>
    </row>
    <row r="135" spans="1:67" ht="36" customHeight="1">
      <c r="A135" s="21" t="s">
        <v>581</v>
      </c>
      <c r="B135" s="21" t="s">
        <v>469</v>
      </c>
      <c r="C135" s="21" t="s">
        <v>474</v>
      </c>
      <c r="D135" s="35" t="s">
        <v>1923</v>
      </c>
      <c r="E135" s="38" t="s">
        <v>48</v>
      </c>
      <c r="F135" s="21" t="s">
        <v>34</v>
      </c>
      <c r="G135" s="35" t="s">
        <v>35</v>
      </c>
      <c r="H135" s="35">
        <v>1</v>
      </c>
      <c r="I135" s="21" t="s">
        <v>42</v>
      </c>
      <c r="J135" s="35" t="s">
        <v>472</v>
      </c>
      <c r="K135" s="24">
        <v>3000000</v>
      </c>
      <c r="L135" s="21" t="s">
        <v>1125</v>
      </c>
      <c r="M135" s="25">
        <v>42004</v>
      </c>
      <c r="N135" s="21" t="s">
        <v>1042</v>
      </c>
      <c r="O135" s="35" t="s">
        <v>30</v>
      </c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  <c r="BJ135" s="19"/>
      <c r="BK135" s="19"/>
      <c r="BL135" s="19"/>
      <c r="BM135" s="19"/>
      <c r="BN135" s="19"/>
      <c r="BO135" s="19"/>
    </row>
    <row r="136" spans="1:67" ht="36" customHeight="1">
      <c r="A136" s="21" t="s">
        <v>582</v>
      </c>
      <c r="B136" s="21" t="s">
        <v>121</v>
      </c>
      <c r="C136" s="21" t="s">
        <v>122</v>
      </c>
      <c r="D136" s="35" t="s">
        <v>467</v>
      </c>
      <c r="E136" s="38" t="s">
        <v>48</v>
      </c>
      <c r="F136" s="21" t="s">
        <v>99</v>
      </c>
      <c r="G136" s="35" t="s">
        <v>173</v>
      </c>
      <c r="H136" s="35">
        <v>1</v>
      </c>
      <c r="I136" s="21" t="s">
        <v>3</v>
      </c>
      <c r="J136" s="35" t="s">
        <v>468</v>
      </c>
      <c r="K136" s="24">
        <v>5000000</v>
      </c>
      <c r="L136" s="21" t="s">
        <v>1123</v>
      </c>
      <c r="M136" s="25">
        <v>41639</v>
      </c>
      <c r="N136" s="35" t="s">
        <v>1042</v>
      </c>
      <c r="O136" s="35" t="s">
        <v>30</v>
      </c>
    </row>
    <row r="137" spans="1:67" ht="36" customHeight="1">
      <c r="A137" s="21" t="s">
        <v>583</v>
      </c>
      <c r="B137" s="21" t="s">
        <v>469</v>
      </c>
      <c r="C137" s="21" t="s">
        <v>474</v>
      </c>
      <c r="D137" s="35" t="s">
        <v>1924</v>
      </c>
      <c r="E137" s="38" t="s">
        <v>48</v>
      </c>
      <c r="F137" s="21" t="s">
        <v>34</v>
      </c>
      <c r="G137" s="35" t="s">
        <v>35</v>
      </c>
      <c r="H137" s="35">
        <v>1</v>
      </c>
      <c r="I137" s="21" t="s">
        <v>3</v>
      </c>
      <c r="J137" s="35" t="s">
        <v>468</v>
      </c>
      <c r="K137" s="24">
        <v>3000000</v>
      </c>
      <c r="L137" s="21" t="s">
        <v>1125</v>
      </c>
      <c r="M137" s="25">
        <v>42004</v>
      </c>
      <c r="N137" s="21" t="s">
        <v>1042</v>
      </c>
      <c r="O137" s="35" t="s">
        <v>30</v>
      </c>
    </row>
    <row r="138" spans="1:67" ht="48" customHeight="1">
      <c r="A138" s="21" t="s">
        <v>584</v>
      </c>
      <c r="B138" s="21" t="s">
        <v>469</v>
      </c>
      <c r="C138" s="21" t="s">
        <v>474</v>
      </c>
      <c r="D138" s="35" t="s">
        <v>1925</v>
      </c>
      <c r="E138" s="38" t="s">
        <v>48</v>
      </c>
      <c r="F138" s="21" t="s">
        <v>34</v>
      </c>
      <c r="G138" s="35" t="s">
        <v>35</v>
      </c>
      <c r="H138" s="35">
        <v>1</v>
      </c>
      <c r="I138" s="21" t="s">
        <v>547</v>
      </c>
      <c r="J138" s="35" t="s">
        <v>1926</v>
      </c>
      <c r="K138" s="24">
        <v>3000000</v>
      </c>
      <c r="L138" s="21" t="s">
        <v>1125</v>
      </c>
      <c r="M138" s="25">
        <v>42004</v>
      </c>
      <c r="N138" s="21" t="s">
        <v>1042</v>
      </c>
      <c r="O138" s="35" t="s">
        <v>30</v>
      </c>
    </row>
    <row r="139" spans="1:67" ht="36" customHeight="1">
      <c r="A139" s="21" t="s">
        <v>585</v>
      </c>
      <c r="B139" s="21" t="s">
        <v>94</v>
      </c>
      <c r="C139" s="21" t="s">
        <v>123</v>
      </c>
      <c r="D139" s="35" t="s">
        <v>471</v>
      </c>
      <c r="E139" s="38" t="s">
        <v>48</v>
      </c>
      <c r="F139" s="21" t="s">
        <v>99</v>
      </c>
      <c r="G139" s="35" t="s">
        <v>173</v>
      </c>
      <c r="H139" s="35">
        <v>1</v>
      </c>
      <c r="I139" s="21" t="s">
        <v>132</v>
      </c>
      <c r="J139" s="35" t="s">
        <v>134</v>
      </c>
      <c r="K139" s="24">
        <v>20400000</v>
      </c>
      <c r="L139" s="21" t="s">
        <v>1123</v>
      </c>
      <c r="M139" s="25">
        <v>41639</v>
      </c>
      <c r="N139" s="21" t="s">
        <v>1042</v>
      </c>
      <c r="O139" s="35" t="s">
        <v>30</v>
      </c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  <c r="BH139" s="19"/>
      <c r="BI139" s="19"/>
      <c r="BJ139" s="19"/>
      <c r="BK139" s="19"/>
      <c r="BL139" s="19"/>
      <c r="BM139" s="19"/>
      <c r="BN139" s="19"/>
      <c r="BO139" s="19"/>
    </row>
    <row r="140" spans="1:67" ht="48" customHeight="1">
      <c r="A140" s="21" t="s">
        <v>586</v>
      </c>
      <c r="B140" s="21" t="s">
        <v>109</v>
      </c>
      <c r="C140" s="21" t="s">
        <v>110</v>
      </c>
      <c r="D140" s="35" t="s">
        <v>111</v>
      </c>
      <c r="E140" s="38" t="s">
        <v>48</v>
      </c>
      <c r="F140" s="35">
        <v>796</v>
      </c>
      <c r="G140" s="35" t="s">
        <v>173</v>
      </c>
      <c r="H140" s="35">
        <v>4920</v>
      </c>
      <c r="I140" s="21">
        <v>87401000000</v>
      </c>
      <c r="J140" s="35" t="s">
        <v>1271</v>
      </c>
      <c r="K140" s="24">
        <v>3300000</v>
      </c>
      <c r="L140" s="21" t="s">
        <v>1123</v>
      </c>
      <c r="M140" s="25">
        <v>41639</v>
      </c>
      <c r="N140" s="35" t="s">
        <v>1058</v>
      </c>
      <c r="O140" s="35" t="s">
        <v>59</v>
      </c>
    </row>
    <row r="141" spans="1:67" ht="36" customHeight="1">
      <c r="A141" s="21" t="s">
        <v>587</v>
      </c>
      <c r="B141" s="21" t="s">
        <v>94</v>
      </c>
      <c r="C141" s="21" t="s">
        <v>123</v>
      </c>
      <c r="D141" s="35" t="s">
        <v>916</v>
      </c>
      <c r="E141" s="38" t="s">
        <v>48</v>
      </c>
      <c r="F141" s="21" t="s">
        <v>34</v>
      </c>
      <c r="G141" s="35" t="s">
        <v>35</v>
      </c>
      <c r="H141" s="35">
        <v>1</v>
      </c>
      <c r="I141" s="21" t="s">
        <v>162</v>
      </c>
      <c r="J141" s="35" t="s">
        <v>1206</v>
      </c>
      <c r="K141" s="24">
        <v>1036542.372881356</v>
      </c>
      <c r="L141" s="21" t="s">
        <v>1123</v>
      </c>
      <c r="M141" s="25">
        <v>41455</v>
      </c>
      <c r="N141" s="35" t="s">
        <v>1042</v>
      </c>
      <c r="O141" s="35" t="s">
        <v>30</v>
      </c>
    </row>
    <row r="142" spans="1:67" ht="36" customHeight="1">
      <c r="A142" s="21" t="s">
        <v>588</v>
      </c>
      <c r="B142" s="21" t="s">
        <v>94</v>
      </c>
      <c r="C142" s="21" t="s">
        <v>123</v>
      </c>
      <c r="D142" s="35" t="s">
        <v>1412</v>
      </c>
      <c r="E142" s="38" t="s">
        <v>48</v>
      </c>
      <c r="F142" s="21" t="s">
        <v>153</v>
      </c>
      <c r="G142" s="35" t="s">
        <v>35</v>
      </c>
      <c r="H142" s="35">
        <v>1</v>
      </c>
      <c r="I142" s="21" t="s">
        <v>162</v>
      </c>
      <c r="J142" s="35" t="s">
        <v>1206</v>
      </c>
      <c r="K142" s="24">
        <v>2990000</v>
      </c>
      <c r="L142" s="21" t="s">
        <v>1124</v>
      </c>
      <c r="M142" s="25">
        <v>41547</v>
      </c>
      <c r="N142" s="35" t="s">
        <v>1042</v>
      </c>
      <c r="O142" s="35" t="s">
        <v>30</v>
      </c>
    </row>
    <row r="143" spans="1:67" ht="36" customHeight="1">
      <c r="A143" s="21" t="s">
        <v>589</v>
      </c>
      <c r="B143" s="21" t="s">
        <v>94</v>
      </c>
      <c r="C143" s="21" t="s">
        <v>123</v>
      </c>
      <c r="D143" s="35" t="s">
        <v>913</v>
      </c>
      <c r="E143" s="38" t="s">
        <v>48</v>
      </c>
      <c r="F143" s="21" t="s">
        <v>153</v>
      </c>
      <c r="G143" s="35" t="s">
        <v>35</v>
      </c>
      <c r="H143" s="35">
        <v>1</v>
      </c>
      <c r="I143" s="21" t="s">
        <v>164</v>
      </c>
      <c r="J143" s="35" t="s">
        <v>1182</v>
      </c>
      <c r="K143" s="24">
        <v>570000</v>
      </c>
      <c r="L143" s="21" t="s">
        <v>1125</v>
      </c>
      <c r="M143" s="25">
        <v>41639</v>
      </c>
      <c r="N143" s="35" t="s">
        <v>1042</v>
      </c>
      <c r="O143" s="35" t="s">
        <v>30</v>
      </c>
    </row>
    <row r="144" spans="1:67" ht="36" customHeight="1">
      <c r="A144" s="21" t="s">
        <v>590</v>
      </c>
      <c r="B144" s="21" t="s">
        <v>94</v>
      </c>
      <c r="C144" s="21" t="s">
        <v>123</v>
      </c>
      <c r="D144" s="35" t="s">
        <v>914</v>
      </c>
      <c r="E144" s="38" t="s">
        <v>48</v>
      </c>
      <c r="F144" s="21" t="s">
        <v>153</v>
      </c>
      <c r="G144" s="27" t="s">
        <v>154</v>
      </c>
      <c r="H144" s="35">
        <v>1180</v>
      </c>
      <c r="I144" s="21" t="s">
        <v>165</v>
      </c>
      <c r="J144" s="35" t="s">
        <v>1183</v>
      </c>
      <c r="K144" s="24">
        <v>2497862.7118644067</v>
      </c>
      <c r="L144" s="21" t="s">
        <v>1123</v>
      </c>
      <c r="M144" s="25">
        <v>41547</v>
      </c>
      <c r="N144" s="35" t="s">
        <v>1042</v>
      </c>
      <c r="O144" s="35" t="s">
        <v>30</v>
      </c>
    </row>
    <row r="145" spans="1:15" ht="36" customHeight="1">
      <c r="A145" s="21" t="s">
        <v>591</v>
      </c>
      <c r="B145" s="21" t="s">
        <v>94</v>
      </c>
      <c r="C145" s="21" t="s">
        <v>123</v>
      </c>
      <c r="D145" s="35" t="s">
        <v>915</v>
      </c>
      <c r="E145" s="38" t="s">
        <v>48</v>
      </c>
      <c r="F145" s="21" t="s">
        <v>34</v>
      </c>
      <c r="G145" s="35" t="s">
        <v>35</v>
      </c>
      <c r="H145" s="35">
        <v>1</v>
      </c>
      <c r="I145" s="21" t="s">
        <v>162</v>
      </c>
      <c r="J145" s="35" t="s">
        <v>1206</v>
      </c>
      <c r="K145" s="24">
        <v>2774350.8474576273</v>
      </c>
      <c r="L145" s="21" t="s">
        <v>1123</v>
      </c>
      <c r="M145" s="25">
        <v>41547</v>
      </c>
      <c r="N145" s="35" t="s">
        <v>1042</v>
      </c>
      <c r="O145" s="35" t="s">
        <v>30</v>
      </c>
    </row>
    <row r="146" spans="1:15" ht="48" customHeight="1">
      <c r="A146" s="21" t="s">
        <v>592</v>
      </c>
      <c r="B146" s="21" t="s">
        <v>121</v>
      </c>
      <c r="C146" s="21" t="s">
        <v>122</v>
      </c>
      <c r="D146" s="35" t="s">
        <v>1010</v>
      </c>
      <c r="E146" s="38" t="s">
        <v>48</v>
      </c>
      <c r="F146" s="21" t="s">
        <v>34</v>
      </c>
      <c r="G146" s="35" t="s">
        <v>35</v>
      </c>
      <c r="H146" s="35">
        <v>1</v>
      </c>
      <c r="I146" s="21" t="s">
        <v>162</v>
      </c>
      <c r="J146" s="35" t="s">
        <v>1206</v>
      </c>
      <c r="K146" s="24">
        <v>9571650</v>
      </c>
      <c r="L146" s="21" t="s">
        <v>1123</v>
      </c>
      <c r="M146" s="25">
        <v>41547</v>
      </c>
      <c r="N146" s="35" t="s">
        <v>1042</v>
      </c>
      <c r="O146" s="35" t="s">
        <v>30</v>
      </c>
    </row>
    <row r="147" spans="1:15" ht="120" customHeight="1">
      <c r="A147" s="55" t="s">
        <v>593</v>
      </c>
      <c r="B147" s="21" t="s">
        <v>84</v>
      </c>
      <c r="C147" s="21" t="s">
        <v>89</v>
      </c>
      <c r="D147" s="35" t="s">
        <v>1169</v>
      </c>
      <c r="E147" s="38" t="s">
        <v>48</v>
      </c>
      <c r="F147" s="21" t="s">
        <v>86</v>
      </c>
      <c r="G147" s="35" t="s">
        <v>87</v>
      </c>
      <c r="H147" s="35">
        <v>230000</v>
      </c>
      <c r="I147" s="21" t="s">
        <v>1170</v>
      </c>
      <c r="J147" s="35" t="s">
        <v>1171</v>
      </c>
      <c r="K147" s="24">
        <v>6813559</v>
      </c>
      <c r="L147" s="21" t="s">
        <v>1123</v>
      </c>
      <c r="M147" s="25">
        <v>41729</v>
      </c>
      <c r="N147" s="35" t="s">
        <v>1042</v>
      </c>
      <c r="O147" s="35" t="s">
        <v>30</v>
      </c>
    </row>
    <row r="148" spans="1:15" ht="144" customHeight="1">
      <c r="A148" s="21" t="s">
        <v>594</v>
      </c>
      <c r="B148" s="21" t="s">
        <v>159</v>
      </c>
      <c r="C148" s="21" t="s">
        <v>160</v>
      </c>
      <c r="D148" s="35" t="s">
        <v>1086</v>
      </c>
      <c r="E148" s="38" t="s">
        <v>48</v>
      </c>
      <c r="F148" s="21" t="s">
        <v>34</v>
      </c>
      <c r="G148" s="35" t="s">
        <v>35</v>
      </c>
      <c r="H148" s="24">
        <v>1</v>
      </c>
      <c r="I148" s="21" t="s">
        <v>161</v>
      </c>
      <c r="J148" s="35" t="s">
        <v>1206</v>
      </c>
      <c r="K148" s="24">
        <v>7627118.6440677969</v>
      </c>
      <c r="L148" s="21" t="s">
        <v>1123</v>
      </c>
      <c r="M148" s="25">
        <v>41639</v>
      </c>
      <c r="N148" s="35" t="s">
        <v>1042</v>
      </c>
      <c r="O148" s="35" t="s">
        <v>30</v>
      </c>
    </row>
    <row r="149" spans="1:15" ht="36" customHeight="1">
      <c r="A149" s="55" t="s">
        <v>595</v>
      </c>
      <c r="B149" s="21" t="s">
        <v>84</v>
      </c>
      <c r="C149" s="21" t="s">
        <v>89</v>
      </c>
      <c r="D149" s="35" t="s">
        <v>163</v>
      </c>
      <c r="E149" s="38" t="s">
        <v>48</v>
      </c>
      <c r="F149" s="21" t="s">
        <v>86</v>
      </c>
      <c r="G149" s="35" t="s">
        <v>87</v>
      </c>
      <c r="H149" s="35">
        <v>251000</v>
      </c>
      <c r="I149" s="21" t="s">
        <v>164</v>
      </c>
      <c r="J149" s="35" t="s">
        <v>1294</v>
      </c>
      <c r="K149" s="24">
        <v>7627118.6440677969</v>
      </c>
      <c r="L149" s="21" t="s">
        <v>1123</v>
      </c>
      <c r="M149" s="25">
        <v>41639</v>
      </c>
      <c r="N149" s="35" t="s">
        <v>1042</v>
      </c>
      <c r="O149" s="35" t="s">
        <v>30</v>
      </c>
    </row>
    <row r="150" spans="1:15" ht="36" customHeight="1">
      <c r="A150" s="21" t="s">
        <v>596</v>
      </c>
      <c r="B150" s="21" t="s">
        <v>121</v>
      </c>
      <c r="C150" s="21" t="s">
        <v>122</v>
      </c>
      <c r="D150" s="35" t="s">
        <v>917</v>
      </c>
      <c r="E150" s="38" t="s">
        <v>48</v>
      </c>
      <c r="F150" s="21" t="s">
        <v>34</v>
      </c>
      <c r="G150" s="35" t="s">
        <v>35</v>
      </c>
      <c r="H150" s="35">
        <v>1</v>
      </c>
      <c r="I150" s="21" t="s">
        <v>164</v>
      </c>
      <c r="J150" s="35" t="s">
        <v>1182</v>
      </c>
      <c r="K150" s="24">
        <v>12910692.372881357</v>
      </c>
      <c r="L150" s="21" t="s">
        <v>1123</v>
      </c>
      <c r="M150" s="25">
        <v>41639</v>
      </c>
      <c r="N150" s="35" t="s">
        <v>1042</v>
      </c>
      <c r="O150" s="35" t="s">
        <v>30</v>
      </c>
    </row>
    <row r="151" spans="1:15" ht="36" customHeight="1">
      <c r="A151" s="55" t="s">
        <v>597</v>
      </c>
      <c r="B151" s="21" t="s">
        <v>84</v>
      </c>
      <c r="C151" s="21" t="s">
        <v>89</v>
      </c>
      <c r="D151" s="35" t="s">
        <v>163</v>
      </c>
      <c r="E151" s="38" t="s">
        <v>48</v>
      </c>
      <c r="F151" s="21" t="s">
        <v>86</v>
      </c>
      <c r="G151" s="35" t="s">
        <v>87</v>
      </c>
      <c r="H151" s="35">
        <v>525000</v>
      </c>
      <c r="I151" s="21" t="s">
        <v>162</v>
      </c>
      <c r="J151" s="35" t="s">
        <v>1295</v>
      </c>
      <c r="K151" s="24">
        <v>13559322.033898305</v>
      </c>
      <c r="L151" s="21" t="s">
        <v>1123</v>
      </c>
      <c r="M151" s="25">
        <v>41639</v>
      </c>
      <c r="N151" s="35" t="s">
        <v>1042</v>
      </c>
      <c r="O151" s="35" t="s">
        <v>30</v>
      </c>
    </row>
    <row r="152" spans="1:15" ht="48" customHeight="1">
      <c r="A152" s="55" t="s">
        <v>598</v>
      </c>
      <c r="B152" s="21" t="s">
        <v>156</v>
      </c>
      <c r="C152" s="21" t="s">
        <v>157</v>
      </c>
      <c r="D152" s="35" t="s">
        <v>1085</v>
      </c>
      <c r="E152" s="38" t="s">
        <v>48</v>
      </c>
      <c r="F152" s="21" t="s">
        <v>34</v>
      </c>
      <c r="G152" s="35" t="s">
        <v>35</v>
      </c>
      <c r="H152" s="35">
        <v>1</v>
      </c>
      <c r="I152" s="21" t="s">
        <v>158</v>
      </c>
      <c r="J152" s="35" t="s">
        <v>1295</v>
      </c>
      <c r="K152" s="24">
        <v>20400000</v>
      </c>
      <c r="L152" s="21" t="s">
        <v>1123</v>
      </c>
      <c r="M152" s="25">
        <v>42004</v>
      </c>
      <c r="N152" s="35" t="s">
        <v>1040</v>
      </c>
      <c r="O152" s="35" t="s">
        <v>30</v>
      </c>
    </row>
    <row r="153" spans="1:15" ht="36" customHeight="1">
      <c r="A153" s="21" t="s">
        <v>599</v>
      </c>
      <c r="B153" s="21" t="s">
        <v>94</v>
      </c>
      <c r="C153" s="21" t="s">
        <v>123</v>
      </c>
      <c r="D153" s="35" t="s">
        <v>910</v>
      </c>
      <c r="E153" s="38" t="s">
        <v>48</v>
      </c>
      <c r="F153" s="21" t="s">
        <v>34</v>
      </c>
      <c r="G153" s="35" t="s">
        <v>35</v>
      </c>
      <c r="H153" s="35">
        <v>1</v>
      </c>
      <c r="I153" s="21" t="s">
        <v>151</v>
      </c>
      <c r="J153" s="35" t="s">
        <v>152</v>
      </c>
      <c r="K153" s="24">
        <v>1500000</v>
      </c>
      <c r="L153" s="21" t="s">
        <v>1125</v>
      </c>
      <c r="M153" s="25">
        <v>41639</v>
      </c>
      <c r="N153" s="35" t="s">
        <v>1042</v>
      </c>
      <c r="O153" s="35" t="s">
        <v>30</v>
      </c>
    </row>
    <row r="154" spans="1:15" ht="36" customHeight="1">
      <c r="A154" s="21" t="s">
        <v>600</v>
      </c>
      <c r="B154" s="21" t="s">
        <v>381</v>
      </c>
      <c r="C154" s="21" t="s">
        <v>382</v>
      </c>
      <c r="D154" s="35" t="s">
        <v>1003</v>
      </c>
      <c r="E154" s="38" t="s">
        <v>48</v>
      </c>
      <c r="F154" s="21" t="s">
        <v>34</v>
      </c>
      <c r="G154" s="35" t="s">
        <v>35</v>
      </c>
      <c r="H154" s="24">
        <v>1</v>
      </c>
      <c r="I154" s="21" t="s">
        <v>359</v>
      </c>
      <c r="J154" s="35" t="s">
        <v>1272</v>
      </c>
      <c r="K154" s="24">
        <v>4900000</v>
      </c>
      <c r="L154" s="21" t="s">
        <v>1123</v>
      </c>
      <c r="M154" s="25">
        <v>41517</v>
      </c>
      <c r="N154" s="35" t="s">
        <v>1042</v>
      </c>
      <c r="O154" s="35" t="s">
        <v>30</v>
      </c>
    </row>
    <row r="155" spans="1:15" ht="36" customHeight="1">
      <c r="A155" s="21" t="s">
        <v>601</v>
      </c>
      <c r="B155" s="21" t="s">
        <v>376</v>
      </c>
      <c r="C155" s="21" t="s">
        <v>324</v>
      </c>
      <c r="D155" s="35" t="s">
        <v>1273</v>
      </c>
      <c r="E155" s="38" t="s">
        <v>48</v>
      </c>
      <c r="F155" s="21" t="s">
        <v>34</v>
      </c>
      <c r="G155" s="35" t="s">
        <v>35</v>
      </c>
      <c r="H155" s="24">
        <v>1</v>
      </c>
      <c r="I155" s="21" t="s">
        <v>359</v>
      </c>
      <c r="J155" s="35" t="s">
        <v>1272</v>
      </c>
      <c r="K155" s="24">
        <v>600000</v>
      </c>
      <c r="L155" s="21" t="s">
        <v>1123</v>
      </c>
      <c r="M155" s="25">
        <v>41639</v>
      </c>
      <c r="N155" s="35" t="s">
        <v>1042</v>
      </c>
      <c r="O155" s="35" t="s">
        <v>30</v>
      </c>
    </row>
    <row r="156" spans="1:15" ht="36" customHeight="1">
      <c r="A156" s="21" t="s">
        <v>602</v>
      </c>
      <c r="B156" s="21" t="s">
        <v>360</v>
      </c>
      <c r="C156" s="21" t="s">
        <v>361</v>
      </c>
      <c r="D156" s="35" t="s">
        <v>1112</v>
      </c>
      <c r="E156" s="38" t="s">
        <v>48</v>
      </c>
      <c r="F156" s="21" t="s">
        <v>34</v>
      </c>
      <c r="G156" s="35" t="s">
        <v>35</v>
      </c>
      <c r="H156" s="24">
        <v>1</v>
      </c>
      <c r="I156" s="21" t="s">
        <v>359</v>
      </c>
      <c r="J156" s="35" t="s">
        <v>1272</v>
      </c>
      <c r="K156" s="24">
        <v>644067.79661016958</v>
      </c>
      <c r="L156" s="21" t="s">
        <v>1124</v>
      </c>
      <c r="M156" s="25">
        <v>41639</v>
      </c>
      <c r="N156" s="35" t="s">
        <v>1042</v>
      </c>
      <c r="O156" s="35" t="s">
        <v>30</v>
      </c>
    </row>
    <row r="157" spans="1:15" ht="48" customHeight="1">
      <c r="A157" s="55" t="s">
        <v>603</v>
      </c>
      <c r="B157" s="21" t="s">
        <v>953</v>
      </c>
      <c r="C157" s="21" t="s">
        <v>952</v>
      </c>
      <c r="D157" s="35" t="s">
        <v>1061</v>
      </c>
      <c r="E157" s="38" t="s">
        <v>48</v>
      </c>
      <c r="F157" s="21" t="s">
        <v>34</v>
      </c>
      <c r="G157" s="35" t="s">
        <v>35</v>
      </c>
      <c r="H157" s="35" t="s">
        <v>77</v>
      </c>
      <c r="I157" s="21" t="s">
        <v>359</v>
      </c>
      <c r="J157" s="35" t="s">
        <v>1296</v>
      </c>
      <c r="K157" s="24">
        <v>750000</v>
      </c>
      <c r="L157" s="21" t="s">
        <v>1125</v>
      </c>
      <c r="M157" s="25">
        <v>41913</v>
      </c>
      <c r="N157" s="35" t="s">
        <v>1042</v>
      </c>
      <c r="O157" s="35" t="s">
        <v>30</v>
      </c>
    </row>
    <row r="158" spans="1:15" ht="60" customHeight="1">
      <c r="A158" s="21" t="s">
        <v>604</v>
      </c>
      <c r="B158" s="35" t="s">
        <v>1030</v>
      </c>
      <c r="C158" s="35" t="s">
        <v>1029</v>
      </c>
      <c r="D158" s="35" t="s">
        <v>1320</v>
      </c>
      <c r="E158" s="38" t="s">
        <v>48</v>
      </c>
      <c r="F158" s="21" t="s">
        <v>357</v>
      </c>
      <c r="G158" s="35" t="s">
        <v>358</v>
      </c>
      <c r="H158" s="24">
        <v>280000</v>
      </c>
      <c r="I158" s="21" t="s">
        <v>359</v>
      </c>
      <c r="J158" s="35" t="s">
        <v>1272</v>
      </c>
      <c r="K158" s="24">
        <v>847457.62711864407</v>
      </c>
      <c r="L158" s="21" t="s">
        <v>1124</v>
      </c>
      <c r="M158" s="25">
        <v>41639</v>
      </c>
      <c r="N158" s="35" t="s">
        <v>1038</v>
      </c>
      <c r="O158" s="35" t="s">
        <v>30</v>
      </c>
    </row>
    <row r="159" spans="1:15" ht="36" customHeight="1">
      <c r="A159" s="21" t="s">
        <v>605</v>
      </c>
      <c r="B159" s="21" t="s">
        <v>379</v>
      </c>
      <c r="C159" s="21" t="s">
        <v>380</v>
      </c>
      <c r="D159" s="35" t="s">
        <v>1253</v>
      </c>
      <c r="E159" s="38" t="s">
        <v>48</v>
      </c>
      <c r="F159" s="21" t="s">
        <v>34</v>
      </c>
      <c r="G159" s="35" t="s">
        <v>35</v>
      </c>
      <c r="H159" s="24">
        <v>1</v>
      </c>
      <c r="I159" s="21" t="s">
        <v>29</v>
      </c>
      <c r="J159" s="35" t="s">
        <v>1105</v>
      </c>
      <c r="K159" s="24">
        <v>1000000</v>
      </c>
      <c r="L159" s="21" t="s">
        <v>1123</v>
      </c>
      <c r="M159" s="25">
        <v>41639</v>
      </c>
      <c r="N159" s="35" t="s">
        <v>1042</v>
      </c>
      <c r="O159" s="35" t="s">
        <v>30</v>
      </c>
    </row>
    <row r="160" spans="1:15" ht="36" customHeight="1">
      <c r="A160" s="21" t="s">
        <v>355</v>
      </c>
      <c r="B160" s="21" t="s">
        <v>381</v>
      </c>
      <c r="C160" s="21" t="s">
        <v>382</v>
      </c>
      <c r="D160" s="35" t="s">
        <v>1274</v>
      </c>
      <c r="E160" s="38" t="s">
        <v>48</v>
      </c>
      <c r="F160" s="21" t="s">
        <v>34</v>
      </c>
      <c r="G160" s="35" t="s">
        <v>35</v>
      </c>
      <c r="H160" s="24">
        <v>1</v>
      </c>
      <c r="I160" s="21" t="s">
        <v>359</v>
      </c>
      <c r="J160" s="35" t="s">
        <v>1272</v>
      </c>
      <c r="K160" s="24">
        <v>1000000</v>
      </c>
      <c r="L160" s="21" t="s">
        <v>1123</v>
      </c>
      <c r="M160" s="25">
        <v>41639</v>
      </c>
      <c r="N160" s="35" t="s">
        <v>1042</v>
      </c>
      <c r="O160" s="35" t="s">
        <v>30</v>
      </c>
    </row>
    <row r="161" spans="1:15" ht="48" customHeight="1">
      <c r="A161" s="21" t="s">
        <v>341</v>
      </c>
      <c r="B161" s="21" t="s">
        <v>381</v>
      </c>
      <c r="C161" s="21" t="s">
        <v>382</v>
      </c>
      <c r="D161" s="35" t="s">
        <v>1275</v>
      </c>
      <c r="E161" s="38" t="s">
        <v>48</v>
      </c>
      <c r="F161" s="21" t="s">
        <v>34</v>
      </c>
      <c r="G161" s="35" t="s">
        <v>35</v>
      </c>
      <c r="H161" s="24">
        <v>1</v>
      </c>
      <c r="I161" s="21" t="s">
        <v>359</v>
      </c>
      <c r="J161" s="35" t="s">
        <v>1272</v>
      </c>
      <c r="K161" s="24">
        <v>1000000</v>
      </c>
      <c r="L161" s="21" t="s">
        <v>1123</v>
      </c>
      <c r="M161" s="25">
        <v>41639</v>
      </c>
      <c r="N161" s="35" t="s">
        <v>1042</v>
      </c>
      <c r="O161" s="35" t="s">
        <v>30</v>
      </c>
    </row>
    <row r="162" spans="1:15" ht="48" customHeight="1">
      <c r="A162" s="55" t="s">
        <v>606</v>
      </c>
      <c r="B162" s="21" t="s">
        <v>953</v>
      </c>
      <c r="C162" s="21" t="s">
        <v>952</v>
      </c>
      <c r="D162" s="35" t="s">
        <v>1060</v>
      </c>
      <c r="E162" s="38" t="s">
        <v>48</v>
      </c>
      <c r="F162" s="21" t="s">
        <v>34</v>
      </c>
      <c r="G162" s="35" t="s">
        <v>35</v>
      </c>
      <c r="H162" s="35" t="s">
        <v>77</v>
      </c>
      <c r="I162" s="21" t="s">
        <v>359</v>
      </c>
      <c r="J162" s="35" t="s">
        <v>1296</v>
      </c>
      <c r="K162" s="24">
        <v>1019000</v>
      </c>
      <c r="L162" s="21" t="s">
        <v>1125</v>
      </c>
      <c r="M162" s="25">
        <v>41913</v>
      </c>
      <c r="N162" s="35" t="s">
        <v>1042</v>
      </c>
      <c r="O162" s="35" t="s">
        <v>30</v>
      </c>
    </row>
    <row r="163" spans="1:15" ht="36" customHeight="1">
      <c r="A163" s="55" t="s">
        <v>607</v>
      </c>
      <c r="B163" s="21" t="s">
        <v>370</v>
      </c>
      <c r="C163" s="21" t="s">
        <v>488</v>
      </c>
      <c r="D163" s="35" t="s">
        <v>932</v>
      </c>
      <c r="E163" s="38" t="s">
        <v>48</v>
      </c>
      <c r="F163" s="21" t="s">
        <v>34</v>
      </c>
      <c r="G163" s="35" t="s">
        <v>35</v>
      </c>
      <c r="H163" s="24" t="s">
        <v>77</v>
      </c>
      <c r="I163" s="21" t="s">
        <v>359</v>
      </c>
      <c r="J163" s="35" t="s">
        <v>1296</v>
      </c>
      <c r="K163" s="24">
        <v>1100000</v>
      </c>
      <c r="L163" s="21" t="s">
        <v>1125</v>
      </c>
      <c r="M163" s="25">
        <v>41913</v>
      </c>
      <c r="N163" s="35" t="s">
        <v>1042</v>
      </c>
      <c r="O163" s="35" t="s">
        <v>71</v>
      </c>
    </row>
    <row r="164" spans="1:15" ht="36" customHeight="1">
      <c r="A164" s="21" t="s">
        <v>608</v>
      </c>
      <c r="B164" s="21" t="s">
        <v>377</v>
      </c>
      <c r="C164" s="21" t="s">
        <v>378</v>
      </c>
      <c r="D164" s="35" t="s">
        <v>1254</v>
      </c>
      <c r="E164" s="38" t="s">
        <v>48</v>
      </c>
      <c r="F164" s="21" t="s">
        <v>34</v>
      </c>
      <c r="G164" s="35" t="s">
        <v>35</v>
      </c>
      <c r="H164" s="24">
        <v>1</v>
      </c>
      <c r="I164" s="21" t="s">
        <v>29</v>
      </c>
      <c r="J164" s="35" t="s">
        <v>1105</v>
      </c>
      <c r="K164" s="24">
        <v>1100000</v>
      </c>
      <c r="L164" s="21" t="s">
        <v>1123</v>
      </c>
      <c r="M164" s="25">
        <v>41639</v>
      </c>
      <c r="N164" s="35" t="s">
        <v>1042</v>
      </c>
      <c r="O164" s="35" t="s">
        <v>30</v>
      </c>
    </row>
    <row r="165" spans="1:15" ht="48" customHeight="1">
      <c r="A165" s="21" t="s">
        <v>609</v>
      </c>
      <c r="B165" s="21" t="s">
        <v>381</v>
      </c>
      <c r="C165" s="21" t="s">
        <v>382</v>
      </c>
      <c r="D165" s="35" t="s">
        <v>1276</v>
      </c>
      <c r="E165" s="38" t="s">
        <v>48</v>
      </c>
      <c r="F165" s="21" t="s">
        <v>34</v>
      </c>
      <c r="G165" s="35" t="s">
        <v>35</v>
      </c>
      <c r="H165" s="24">
        <v>1</v>
      </c>
      <c r="I165" s="21" t="s">
        <v>359</v>
      </c>
      <c r="J165" s="35" t="s">
        <v>1272</v>
      </c>
      <c r="K165" s="24">
        <v>1200000</v>
      </c>
      <c r="L165" s="21" t="s">
        <v>1123</v>
      </c>
      <c r="M165" s="25">
        <v>41639</v>
      </c>
      <c r="N165" s="35" t="s">
        <v>1042</v>
      </c>
      <c r="O165" s="35" t="s">
        <v>30</v>
      </c>
    </row>
    <row r="166" spans="1:15" ht="60" customHeight="1">
      <c r="A166" s="21" t="s">
        <v>610</v>
      </c>
      <c r="B166" s="21" t="s">
        <v>366</v>
      </c>
      <c r="C166" s="21" t="s">
        <v>367</v>
      </c>
      <c r="D166" s="35" t="s">
        <v>931</v>
      </c>
      <c r="E166" s="38" t="s">
        <v>48</v>
      </c>
      <c r="F166" s="21" t="s">
        <v>368</v>
      </c>
      <c r="G166" s="35" t="s">
        <v>369</v>
      </c>
      <c r="H166" s="24">
        <v>1400</v>
      </c>
      <c r="I166" s="21" t="s">
        <v>359</v>
      </c>
      <c r="J166" s="35" t="s">
        <v>1272</v>
      </c>
      <c r="K166" s="24">
        <v>1355932.2033898307</v>
      </c>
      <c r="L166" s="21" t="s">
        <v>1123</v>
      </c>
      <c r="M166" s="25">
        <v>41639</v>
      </c>
      <c r="N166" s="35" t="s">
        <v>1038</v>
      </c>
      <c r="O166" s="35" t="s">
        <v>30</v>
      </c>
    </row>
    <row r="167" spans="1:15" ht="36" customHeight="1">
      <c r="A167" s="55" t="s">
        <v>611</v>
      </c>
      <c r="B167" s="21" t="s">
        <v>953</v>
      </c>
      <c r="C167" s="21" t="s">
        <v>952</v>
      </c>
      <c r="D167" s="35" t="s">
        <v>1059</v>
      </c>
      <c r="E167" s="38" t="s">
        <v>48</v>
      </c>
      <c r="F167" s="21" t="s">
        <v>34</v>
      </c>
      <c r="G167" s="35" t="s">
        <v>35</v>
      </c>
      <c r="H167" s="35" t="s">
        <v>77</v>
      </c>
      <c r="I167" s="21" t="s">
        <v>359</v>
      </c>
      <c r="J167" s="35" t="s">
        <v>1296</v>
      </c>
      <c r="K167" s="24">
        <v>1400000</v>
      </c>
      <c r="L167" s="21" t="s">
        <v>1125</v>
      </c>
      <c r="M167" s="25">
        <v>41913</v>
      </c>
      <c r="N167" s="35" t="s">
        <v>1042</v>
      </c>
      <c r="O167" s="35" t="s">
        <v>30</v>
      </c>
    </row>
    <row r="168" spans="1:15" ht="36" customHeight="1">
      <c r="A168" s="21" t="s">
        <v>612</v>
      </c>
      <c r="B168" s="21" t="s">
        <v>377</v>
      </c>
      <c r="C168" s="21" t="s">
        <v>378</v>
      </c>
      <c r="D168" s="35" t="s">
        <v>1260</v>
      </c>
      <c r="E168" s="38" t="s">
        <v>48</v>
      </c>
      <c r="F168" s="21" t="s">
        <v>34</v>
      </c>
      <c r="G168" s="35" t="s">
        <v>35</v>
      </c>
      <c r="H168" s="24">
        <v>1</v>
      </c>
      <c r="I168" s="21" t="s">
        <v>375</v>
      </c>
      <c r="J168" s="35" t="s">
        <v>1261</v>
      </c>
      <c r="K168" s="24">
        <v>1500000</v>
      </c>
      <c r="L168" s="21" t="s">
        <v>1123</v>
      </c>
      <c r="M168" s="25">
        <v>41639</v>
      </c>
      <c r="N168" s="35" t="s">
        <v>1042</v>
      </c>
      <c r="O168" s="35" t="s">
        <v>30</v>
      </c>
    </row>
    <row r="169" spans="1:15" ht="36" customHeight="1">
      <c r="A169" s="21" t="s">
        <v>613</v>
      </c>
      <c r="B169" s="21" t="s">
        <v>381</v>
      </c>
      <c r="C169" s="21" t="s">
        <v>123</v>
      </c>
      <c r="D169" s="35" t="s">
        <v>1262</v>
      </c>
      <c r="E169" s="38" t="s">
        <v>48</v>
      </c>
      <c r="F169" s="21" t="s">
        <v>34</v>
      </c>
      <c r="G169" s="35" t="s">
        <v>35</v>
      </c>
      <c r="H169" s="24">
        <v>1</v>
      </c>
      <c r="I169" s="21" t="s">
        <v>375</v>
      </c>
      <c r="J169" s="35" t="s">
        <v>1261</v>
      </c>
      <c r="K169" s="24">
        <v>1500000</v>
      </c>
      <c r="L169" s="21" t="s">
        <v>1123</v>
      </c>
      <c r="M169" s="25">
        <v>41639</v>
      </c>
      <c r="N169" s="35" t="s">
        <v>1042</v>
      </c>
      <c r="O169" s="35" t="s">
        <v>30</v>
      </c>
    </row>
    <row r="170" spans="1:15" ht="60" customHeight="1">
      <c r="A170" s="21" t="s">
        <v>614</v>
      </c>
      <c r="B170" s="21" t="s">
        <v>364</v>
      </c>
      <c r="C170" s="21" t="s">
        <v>365</v>
      </c>
      <c r="D170" s="35" t="s">
        <v>1277</v>
      </c>
      <c r="E170" s="38" t="s">
        <v>48</v>
      </c>
      <c r="F170" s="21" t="s">
        <v>300</v>
      </c>
      <c r="G170" s="35" t="s">
        <v>351</v>
      </c>
      <c r="H170" s="24">
        <v>34000</v>
      </c>
      <c r="I170" s="21" t="s">
        <v>359</v>
      </c>
      <c r="J170" s="35" t="s">
        <v>1272</v>
      </c>
      <c r="K170" s="24">
        <v>1610169.4915254237</v>
      </c>
      <c r="L170" s="21" t="s">
        <v>1124</v>
      </c>
      <c r="M170" s="25">
        <v>41639</v>
      </c>
      <c r="N170" s="35" t="s">
        <v>1038</v>
      </c>
      <c r="O170" s="35" t="s">
        <v>30</v>
      </c>
    </row>
    <row r="171" spans="1:15" ht="48" customHeight="1">
      <c r="A171" s="21" t="s">
        <v>615</v>
      </c>
      <c r="B171" s="21" t="s">
        <v>381</v>
      </c>
      <c r="C171" s="21" t="s">
        <v>123</v>
      </c>
      <c r="D171" s="35" t="s">
        <v>1002</v>
      </c>
      <c r="E171" s="38" t="s">
        <v>48</v>
      </c>
      <c r="F171" s="21" t="s">
        <v>34</v>
      </c>
      <c r="G171" s="35" t="s">
        <v>35</v>
      </c>
      <c r="H171" s="24">
        <v>1</v>
      </c>
      <c r="I171" s="21" t="s">
        <v>29</v>
      </c>
      <c r="J171" s="35" t="s">
        <v>1105</v>
      </c>
      <c r="K171" s="24">
        <v>2000000</v>
      </c>
      <c r="L171" s="21" t="s">
        <v>1123</v>
      </c>
      <c r="M171" s="25">
        <v>41639</v>
      </c>
      <c r="N171" s="35" t="s">
        <v>1042</v>
      </c>
      <c r="O171" s="35" t="s">
        <v>30</v>
      </c>
    </row>
    <row r="172" spans="1:15" ht="48" customHeight="1">
      <c r="A172" s="21" t="s">
        <v>616</v>
      </c>
      <c r="B172" s="21" t="s">
        <v>379</v>
      </c>
      <c r="C172" s="21" t="s">
        <v>324</v>
      </c>
      <c r="D172" s="35" t="s">
        <v>1255</v>
      </c>
      <c r="E172" s="38" t="s">
        <v>48</v>
      </c>
      <c r="F172" s="21" t="s">
        <v>34</v>
      </c>
      <c r="G172" s="35" t="s">
        <v>35</v>
      </c>
      <c r="H172" s="24">
        <v>1</v>
      </c>
      <c r="I172" s="21" t="s">
        <v>29</v>
      </c>
      <c r="J172" s="35" t="s">
        <v>1105</v>
      </c>
      <c r="K172" s="24">
        <v>2000000</v>
      </c>
      <c r="L172" s="21" t="s">
        <v>1123</v>
      </c>
      <c r="M172" s="25">
        <v>41639</v>
      </c>
      <c r="N172" s="35" t="s">
        <v>1042</v>
      </c>
      <c r="O172" s="35" t="s">
        <v>30</v>
      </c>
    </row>
    <row r="173" spans="1:15" ht="48" customHeight="1">
      <c r="A173" s="21" t="s">
        <v>617</v>
      </c>
      <c r="B173" s="21" t="s">
        <v>381</v>
      </c>
      <c r="C173" s="21" t="s">
        <v>382</v>
      </c>
      <c r="D173" s="35" t="s">
        <v>1278</v>
      </c>
      <c r="E173" s="38" t="s">
        <v>48</v>
      </c>
      <c r="F173" s="21" t="s">
        <v>34</v>
      </c>
      <c r="G173" s="35" t="s">
        <v>35</v>
      </c>
      <c r="H173" s="24">
        <v>1</v>
      </c>
      <c r="I173" s="21" t="s">
        <v>359</v>
      </c>
      <c r="J173" s="35" t="s">
        <v>1272</v>
      </c>
      <c r="K173" s="24">
        <v>2300000</v>
      </c>
      <c r="L173" s="21" t="s">
        <v>1123</v>
      </c>
      <c r="M173" s="25">
        <v>41639</v>
      </c>
      <c r="N173" s="35" t="s">
        <v>1042</v>
      </c>
      <c r="O173" s="35" t="s">
        <v>30</v>
      </c>
    </row>
    <row r="174" spans="1:15" ht="36" customHeight="1">
      <c r="A174" s="21" t="s">
        <v>618</v>
      </c>
      <c r="B174" s="21" t="s">
        <v>377</v>
      </c>
      <c r="C174" s="21" t="s">
        <v>378</v>
      </c>
      <c r="D174" s="35" t="s">
        <v>1279</v>
      </c>
      <c r="E174" s="38" t="s">
        <v>48</v>
      </c>
      <c r="F174" s="21" t="s">
        <v>34</v>
      </c>
      <c r="G174" s="35" t="s">
        <v>35</v>
      </c>
      <c r="H174" s="24">
        <v>1</v>
      </c>
      <c r="I174" s="21" t="s">
        <v>359</v>
      </c>
      <c r="J174" s="35" t="s">
        <v>1272</v>
      </c>
      <c r="K174" s="24">
        <v>2700000</v>
      </c>
      <c r="L174" s="21" t="s">
        <v>1123</v>
      </c>
      <c r="M174" s="25">
        <v>41639</v>
      </c>
      <c r="N174" s="35" t="s">
        <v>1042</v>
      </c>
      <c r="O174" s="35" t="s">
        <v>30</v>
      </c>
    </row>
    <row r="175" spans="1:15" ht="60" customHeight="1">
      <c r="A175" s="21" t="s">
        <v>619</v>
      </c>
      <c r="B175" s="35" t="s">
        <v>1030</v>
      </c>
      <c r="C175" s="35" t="s">
        <v>1029</v>
      </c>
      <c r="D175" s="35" t="s">
        <v>1321</v>
      </c>
      <c r="E175" s="38" t="s">
        <v>48</v>
      </c>
      <c r="F175" s="21" t="s">
        <v>357</v>
      </c>
      <c r="G175" s="35" t="s">
        <v>358</v>
      </c>
      <c r="H175" s="24">
        <v>1200000</v>
      </c>
      <c r="I175" s="21" t="s">
        <v>359</v>
      </c>
      <c r="J175" s="35" t="s">
        <v>1272</v>
      </c>
      <c r="K175" s="24">
        <v>3135593.220338983</v>
      </c>
      <c r="L175" s="21" t="s">
        <v>1124</v>
      </c>
      <c r="M175" s="25">
        <v>41759</v>
      </c>
      <c r="N175" s="35" t="s">
        <v>1038</v>
      </c>
      <c r="O175" s="35" t="s">
        <v>30</v>
      </c>
    </row>
    <row r="176" spans="1:15" ht="36" customHeight="1">
      <c r="A176" s="21" t="s">
        <v>620</v>
      </c>
      <c r="B176" s="21" t="s">
        <v>418</v>
      </c>
      <c r="C176" s="21" t="s">
        <v>394</v>
      </c>
      <c r="D176" s="35" t="s">
        <v>933</v>
      </c>
      <c r="E176" s="38" t="s">
        <v>48</v>
      </c>
      <c r="F176" s="21" t="s">
        <v>371</v>
      </c>
      <c r="G176" s="35" t="s">
        <v>372</v>
      </c>
      <c r="H176" s="24">
        <v>16320</v>
      </c>
      <c r="I176" s="21" t="s">
        <v>359</v>
      </c>
      <c r="J176" s="35" t="s">
        <v>1272</v>
      </c>
      <c r="K176" s="24">
        <v>3169000</v>
      </c>
      <c r="L176" s="21" t="s">
        <v>1125</v>
      </c>
      <c r="M176" s="25">
        <v>41820</v>
      </c>
      <c r="N176" s="35" t="s">
        <v>1042</v>
      </c>
      <c r="O176" s="35" t="s">
        <v>30</v>
      </c>
    </row>
    <row r="177" spans="1:15" ht="36" customHeight="1">
      <c r="A177" s="55" t="s">
        <v>621</v>
      </c>
      <c r="B177" s="21" t="s">
        <v>490</v>
      </c>
      <c r="C177" s="21" t="s">
        <v>950</v>
      </c>
      <c r="D177" s="35" t="s">
        <v>954</v>
      </c>
      <c r="E177" s="38" t="s">
        <v>48</v>
      </c>
      <c r="F177" s="21" t="s">
        <v>568</v>
      </c>
      <c r="G177" s="35" t="s">
        <v>951</v>
      </c>
      <c r="H177" s="35">
        <v>105</v>
      </c>
      <c r="I177" s="21" t="s">
        <v>359</v>
      </c>
      <c r="J177" s="35" t="s">
        <v>1296</v>
      </c>
      <c r="K177" s="24">
        <v>3169000</v>
      </c>
      <c r="L177" s="21" t="s">
        <v>1125</v>
      </c>
      <c r="M177" s="25">
        <v>41913</v>
      </c>
      <c r="N177" s="35" t="s">
        <v>1042</v>
      </c>
      <c r="O177" s="35" t="s">
        <v>30</v>
      </c>
    </row>
    <row r="178" spans="1:15" ht="36" customHeight="1">
      <c r="A178" s="55" t="s">
        <v>622</v>
      </c>
      <c r="B178" s="21" t="s">
        <v>390</v>
      </c>
      <c r="C178" s="21" t="s">
        <v>391</v>
      </c>
      <c r="D178" s="35" t="s">
        <v>392</v>
      </c>
      <c r="E178" s="38" t="s">
        <v>48</v>
      </c>
      <c r="F178" s="21" t="s">
        <v>371</v>
      </c>
      <c r="G178" s="35" t="s">
        <v>342</v>
      </c>
      <c r="H178" s="35">
        <v>85</v>
      </c>
      <c r="I178" s="21" t="s">
        <v>359</v>
      </c>
      <c r="J178" s="35" t="s">
        <v>1296</v>
      </c>
      <c r="K178" s="24">
        <v>3169000</v>
      </c>
      <c r="L178" s="21" t="s">
        <v>1125</v>
      </c>
      <c r="M178" s="25">
        <v>41913</v>
      </c>
      <c r="N178" s="35" t="s">
        <v>1042</v>
      </c>
      <c r="O178" s="35" t="s">
        <v>30</v>
      </c>
    </row>
    <row r="179" spans="1:15" ht="36" customHeight="1">
      <c r="A179" s="21" t="s">
        <v>623</v>
      </c>
      <c r="B179" s="21" t="s">
        <v>384</v>
      </c>
      <c r="C179" s="21" t="s">
        <v>385</v>
      </c>
      <c r="D179" s="35" t="s">
        <v>487</v>
      </c>
      <c r="E179" s="38" t="s">
        <v>48</v>
      </c>
      <c r="F179" s="21" t="s">
        <v>34</v>
      </c>
      <c r="G179" s="35" t="s">
        <v>35</v>
      </c>
      <c r="H179" s="24" t="s">
        <v>77</v>
      </c>
      <c r="I179" s="21" t="s">
        <v>359</v>
      </c>
      <c r="J179" s="35" t="s">
        <v>1272</v>
      </c>
      <c r="K179" s="24">
        <v>3357000</v>
      </c>
      <c r="L179" s="21" t="s">
        <v>1123</v>
      </c>
      <c r="M179" s="25">
        <v>41639</v>
      </c>
      <c r="N179" s="35" t="s">
        <v>1042</v>
      </c>
      <c r="O179" s="35" t="s">
        <v>30</v>
      </c>
    </row>
    <row r="180" spans="1:15" ht="36" customHeight="1">
      <c r="A180" s="21" t="s">
        <v>624</v>
      </c>
      <c r="B180" s="21" t="s">
        <v>376</v>
      </c>
      <c r="C180" s="21" t="s">
        <v>324</v>
      </c>
      <c r="D180" s="35" t="s">
        <v>1004</v>
      </c>
      <c r="E180" s="38" t="s">
        <v>48</v>
      </c>
      <c r="F180" s="21" t="s">
        <v>34</v>
      </c>
      <c r="G180" s="35" t="s">
        <v>35</v>
      </c>
      <c r="H180" s="24">
        <v>1</v>
      </c>
      <c r="I180" s="21" t="s">
        <v>359</v>
      </c>
      <c r="J180" s="35" t="s">
        <v>1272</v>
      </c>
      <c r="K180" s="24">
        <v>3500000</v>
      </c>
      <c r="L180" s="21" t="s">
        <v>1123</v>
      </c>
      <c r="M180" s="25">
        <v>41639</v>
      </c>
      <c r="N180" s="35" t="s">
        <v>1042</v>
      </c>
      <c r="O180" s="35" t="s">
        <v>30</v>
      </c>
    </row>
    <row r="181" spans="1:15" ht="36" customHeight="1">
      <c r="A181" s="21" t="s">
        <v>1127</v>
      </c>
      <c r="B181" s="21" t="s">
        <v>84</v>
      </c>
      <c r="C181" s="21" t="s">
        <v>89</v>
      </c>
      <c r="D181" s="35" t="s">
        <v>1414</v>
      </c>
      <c r="E181" s="38" t="s">
        <v>48</v>
      </c>
      <c r="F181" s="21" t="s">
        <v>86</v>
      </c>
      <c r="G181" s="35" t="s">
        <v>87</v>
      </c>
      <c r="H181" s="35" t="s">
        <v>1413</v>
      </c>
      <c r="I181" s="21" t="s">
        <v>29</v>
      </c>
      <c r="J181" s="35" t="s">
        <v>1105</v>
      </c>
      <c r="K181" s="24">
        <v>4726271.1864406802</v>
      </c>
      <c r="L181" s="21" t="s">
        <v>1123</v>
      </c>
      <c r="M181" s="25">
        <v>41639</v>
      </c>
      <c r="N181" s="35" t="s">
        <v>1040</v>
      </c>
      <c r="O181" s="35" t="s">
        <v>30</v>
      </c>
    </row>
    <row r="182" spans="1:15" ht="48" customHeight="1">
      <c r="A182" s="21" t="s">
        <v>1128</v>
      </c>
      <c r="B182" s="21" t="s">
        <v>381</v>
      </c>
      <c r="C182" s="21" t="s">
        <v>382</v>
      </c>
      <c r="D182" s="35" t="s">
        <v>1016</v>
      </c>
      <c r="E182" s="38" t="s">
        <v>48</v>
      </c>
      <c r="F182" s="21" t="s">
        <v>34</v>
      </c>
      <c r="G182" s="35" t="s">
        <v>35</v>
      </c>
      <c r="H182" s="24">
        <v>1</v>
      </c>
      <c r="I182" s="21" t="s">
        <v>359</v>
      </c>
      <c r="J182" s="35" t="s">
        <v>1272</v>
      </c>
      <c r="K182" s="24">
        <v>5000000</v>
      </c>
      <c r="L182" s="21" t="s">
        <v>1123</v>
      </c>
      <c r="M182" s="25">
        <v>41639</v>
      </c>
      <c r="N182" s="35" t="s">
        <v>1042</v>
      </c>
      <c r="O182" s="35" t="s">
        <v>30</v>
      </c>
    </row>
    <row r="183" spans="1:15" ht="36" customHeight="1">
      <c r="A183" s="21" t="s">
        <v>625</v>
      </c>
      <c r="B183" s="21" t="s">
        <v>384</v>
      </c>
      <c r="C183" s="21" t="s">
        <v>385</v>
      </c>
      <c r="D183" s="35" t="s">
        <v>487</v>
      </c>
      <c r="E183" s="38" t="s">
        <v>48</v>
      </c>
      <c r="F183" s="21" t="s">
        <v>34</v>
      </c>
      <c r="G183" s="35" t="s">
        <v>35</v>
      </c>
      <c r="H183" s="24" t="s">
        <v>77</v>
      </c>
      <c r="I183" s="21" t="s">
        <v>29</v>
      </c>
      <c r="J183" s="35" t="s">
        <v>1105</v>
      </c>
      <c r="K183" s="24">
        <v>7153000</v>
      </c>
      <c r="L183" s="21" t="s">
        <v>1123</v>
      </c>
      <c r="M183" s="25">
        <v>41639</v>
      </c>
      <c r="N183" s="35" t="s">
        <v>1042</v>
      </c>
      <c r="O183" s="35" t="s">
        <v>30</v>
      </c>
    </row>
    <row r="184" spans="1:15" ht="36" customHeight="1">
      <c r="A184" s="21" t="s">
        <v>626</v>
      </c>
      <c r="B184" s="21" t="s">
        <v>84</v>
      </c>
      <c r="C184" s="21" t="s">
        <v>489</v>
      </c>
      <c r="D184" s="35" t="s">
        <v>163</v>
      </c>
      <c r="E184" s="38" t="s">
        <v>48</v>
      </c>
      <c r="F184" s="21" t="s">
        <v>86</v>
      </c>
      <c r="G184" s="35" t="s">
        <v>87</v>
      </c>
      <c r="H184" s="35" t="s">
        <v>1413</v>
      </c>
      <c r="I184" s="21" t="s">
        <v>359</v>
      </c>
      <c r="J184" s="35" t="s">
        <v>1272</v>
      </c>
      <c r="K184" s="24">
        <v>9449152.5423728805</v>
      </c>
      <c r="L184" s="21" t="s">
        <v>1123</v>
      </c>
      <c r="M184" s="25">
        <v>41639</v>
      </c>
      <c r="N184" s="35" t="s">
        <v>1040</v>
      </c>
      <c r="O184" s="35" t="s">
        <v>30</v>
      </c>
    </row>
    <row r="185" spans="1:15" ht="36" customHeight="1">
      <c r="A185" s="21" t="s">
        <v>627</v>
      </c>
      <c r="B185" s="21" t="s">
        <v>362</v>
      </c>
      <c r="C185" s="21" t="s">
        <v>363</v>
      </c>
      <c r="D185" s="35" t="s">
        <v>1280</v>
      </c>
      <c r="E185" s="38" t="s">
        <v>48</v>
      </c>
      <c r="F185" s="21" t="s">
        <v>34</v>
      </c>
      <c r="G185" s="35" t="s">
        <v>35</v>
      </c>
      <c r="H185" s="24">
        <v>1</v>
      </c>
      <c r="I185" s="21" t="s">
        <v>359</v>
      </c>
      <c r="J185" s="35" t="s">
        <v>1272</v>
      </c>
      <c r="K185" s="24">
        <v>12534000</v>
      </c>
      <c r="L185" s="21" t="s">
        <v>1123</v>
      </c>
      <c r="M185" s="25">
        <v>41639</v>
      </c>
      <c r="N185" s="35" t="s">
        <v>1042</v>
      </c>
      <c r="O185" s="35" t="s">
        <v>30</v>
      </c>
    </row>
    <row r="186" spans="1:15" ht="48" customHeight="1">
      <c r="A186" s="21" t="s">
        <v>628</v>
      </c>
      <c r="B186" s="21" t="s">
        <v>306</v>
      </c>
      <c r="C186" s="21" t="s">
        <v>123</v>
      </c>
      <c r="D186" s="35" t="s">
        <v>1281</v>
      </c>
      <c r="E186" s="38" t="s">
        <v>48</v>
      </c>
      <c r="F186" s="21" t="s">
        <v>34</v>
      </c>
      <c r="G186" s="35" t="s">
        <v>35</v>
      </c>
      <c r="H186" s="24">
        <v>1</v>
      </c>
      <c r="I186" s="21" t="s">
        <v>359</v>
      </c>
      <c r="J186" s="35" t="s">
        <v>1272</v>
      </c>
      <c r="K186" s="24">
        <v>26380000</v>
      </c>
      <c r="L186" s="21" t="s">
        <v>1123</v>
      </c>
      <c r="M186" s="25">
        <v>41639</v>
      </c>
      <c r="N186" s="35" t="s">
        <v>1042</v>
      </c>
      <c r="O186" s="35" t="s">
        <v>30</v>
      </c>
    </row>
    <row r="187" spans="1:15" ht="36" customHeight="1">
      <c r="A187" s="21" t="s">
        <v>629</v>
      </c>
      <c r="B187" s="21" t="s">
        <v>203</v>
      </c>
      <c r="C187" s="21" t="s">
        <v>293</v>
      </c>
      <c r="D187" s="35" t="s">
        <v>294</v>
      </c>
      <c r="E187" s="38" t="s">
        <v>48</v>
      </c>
      <c r="F187" s="21" t="s">
        <v>34</v>
      </c>
      <c r="G187" s="35" t="s">
        <v>35</v>
      </c>
      <c r="H187" s="35">
        <v>1</v>
      </c>
      <c r="I187" s="21" t="s">
        <v>419</v>
      </c>
      <c r="J187" s="35" t="s">
        <v>1105</v>
      </c>
      <c r="K187" s="24">
        <v>1369000</v>
      </c>
      <c r="L187" s="21" t="s">
        <v>1125</v>
      </c>
      <c r="M187" s="25">
        <v>41639</v>
      </c>
      <c r="N187" s="35" t="s">
        <v>1042</v>
      </c>
      <c r="O187" s="35" t="s">
        <v>30</v>
      </c>
    </row>
    <row r="188" spans="1:15" ht="60" customHeight="1">
      <c r="A188" s="21" t="s">
        <v>630</v>
      </c>
      <c r="B188" s="35" t="s">
        <v>172</v>
      </c>
      <c r="C188" s="35">
        <v>9439000</v>
      </c>
      <c r="D188" s="35" t="s">
        <v>420</v>
      </c>
      <c r="E188" s="38" t="s">
        <v>48</v>
      </c>
      <c r="F188" s="21" t="s">
        <v>99</v>
      </c>
      <c r="G188" s="35" t="s">
        <v>173</v>
      </c>
      <c r="H188" s="35">
        <v>100</v>
      </c>
      <c r="I188" s="21" t="s">
        <v>132</v>
      </c>
      <c r="J188" s="35" t="s">
        <v>134</v>
      </c>
      <c r="K188" s="24">
        <v>2203389.8305084747</v>
      </c>
      <c r="L188" s="21" t="s">
        <v>1125</v>
      </c>
      <c r="M188" s="25">
        <v>41639</v>
      </c>
      <c r="N188" s="35" t="s">
        <v>1038</v>
      </c>
      <c r="O188" s="35" t="s">
        <v>30</v>
      </c>
    </row>
    <row r="189" spans="1:15" ht="48" customHeight="1">
      <c r="A189" s="21" t="s">
        <v>631</v>
      </c>
      <c r="B189" s="27" t="s">
        <v>348</v>
      </c>
      <c r="C189" s="27" t="s">
        <v>349</v>
      </c>
      <c r="D189" s="28" t="s">
        <v>350</v>
      </c>
      <c r="E189" s="38" t="s">
        <v>48</v>
      </c>
      <c r="F189" s="27" t="s">
        <v>300</v>
      </c>
      <c r="G189" s="35" t="s">
        <v>351</v>
      </c>
      <c r="H189" s="29">
        <v>36</v>
      </c>
      <c r="I189" s="27" t="s">
        <v>343</v>
      </c>
      <c r="J189" s="28" t="s">
        <v>1199</v>
      </c>
      <c r="K189" s="29">
        <v>830000</v>
      </c>
      <c r="L189" s="27" t="s">
        <v>1123</v>
      </c>
      <c r="M189" s="25">
        <v>41455</v>
      </c>
      <c r="N189" s="21" t="s">
        <v>1042</v>
      </c>
      <c r="O189" s="35" t="s">
        <v>30</v>
      </c>
    </row>
    <row r="190" spans="1:15" ht="36" customHeight="1">
      <c r="A190" s="21" t="s">
        <v>632</v>
      </c>
      <c r="B190" s="27" t="s">
        <v>94</v>
      </c>
      <c r="C190" s="27" t="s">
        <v>123</v>
      </c>
      <c r="D190" s="28" t="s">
        <v>347</v>
      </c>
      <c r="E190" s="38" t="s">
        <v>48</v>
      </c>
      <c r="F190" s="27" t="s">
        <v>153</v>
      </c>
      <c r="G190" s="27" t="s">
        <v>154</v>
      </c>
      <c r="H190" s="29">
        <v>250</v>
      </c>
      <c r="I190" s="27" t="s">
        <v>343</v>
      </c>
      <c r="J190" s="28" t="s">
        <v>1199</v>
      </c>
      <c r="K190" s="29">
        <v>1447000</v>
      </c>
      <c r="L190" s="27" t="s">
        <v>1123</v>
      </c>
      <c r="M190" s="25">
        <v>41455</v>
      </c>
      <c r="N190" s="21" t="s">
        <v>1042</v>
      </c>
      <c r="O190" s="35" t="s">
        <v>30</v>
      </c>
    </row>
    <row r="191" spans="1:15" ht="36" customHeight="1">
      <c r="A191" s="21" t="s">
        <v>1129</v>
      </c>
      <c r="B191" s="27" t="s">
        <v>344</v>
      </c>
      <c r="C191" s="27" t="s">
        <v>288</v>
      </c>
      <c r="D191" s="28" t="s">
        <v>345</v>
      </c>
      <c r="E191" s="38" t="s">
        <v>48</v>
      </c>
      <c r="F191" s="27" t="s">
        <v>34</v>
      </c>
      <c r="G191" s="28" t="s">
        <v>35</v>
      </c>
      <c r="H191" s="29">
        <v>1</v>
      </c>
      <c r="I191" s="27" t="s">
        <v>343</v>
      </c>
      <c r="J191" s="28" t="s">
        <v>1199</v>
      </c>
      <c r="K191" s="29">
        <v>2400000</v>
      </c>
      <c r="L191" s="27" t="s">
        <v>1123</v>
      </c>
      <c r="M191" s="25">
        <v>41639</v>
      </c>
      <c r="N191" s="21" t="s">
        <v>1042</v>
      </c>
      <c r="O191" s="35" t="s">
        <v>30</v>
      </c>
    </row>
    <row r="192" spans="1:15" ht="33.75">
      <c r="A192" s="21" t="s">
        <v>1130</v>
      </c>
      <c r="B192" s="21" t="s">
        <v>94</v>
      </c>
      <c r="C192" s="21" t="s">
        <v>123</v>
      </c>
      <c r="D192" s="35" t="s">
        <v>444</v>
      </c>
      <c r="E192" s="38" t="s">
        <v>48</v>
      </c>
      <c r="F192" s="21" t="s">
        <v>34</v>
      </c>
      <c r="G192" s="35" t="s">
        <v>35</v>
      </c>
      <c r="H192" s="35">
        <v>1</v>
      </c>
      <c r="I192" s="21" t="s">
        <v>445</v>
      </c>
      <c r="J192" s="35" t="s">
        <v>1282</v>
      </c>
      <c r="K192" s="24">
        <v>1500000</v>
      </c>
      <c r="L192" s="21" t="s">
        <v>1123</v>
      </c>
      <c r="M192" s="25">
        <v>41455</v>
      </c>
      <c r="N192" s="21" t="s">
        <v>1042</v>
      </c>
      <c r="O192" s="35" t="s">
        <v>30</v>
      </c>
    </row>
    <row r="193" spans="1:67" ht="33.75">
      <c r="A193" s="55" t="s">
        <v>633</v>
      </c>
      <c r="B193" s="21" t="s">
        <v>465</v>
      </c>
      <c r="C193" s="21" t="s">
        <v>454</v>
      </c>
      <c r="D193" s="35" t="s">
        <v>1172</v>
      </c>
      <c r="E193" s="38" t="s">
        <v>48</v>
      </c>
      <c r="F193" s="21" t="s">
        <v>34</v>
      </c>
      <c r="G193" s="35" t="s">
        <v>35</v>
      </c>
      <c r="H193" s="35">
        <v>1</v>
      </c>
      <c r="I193" s="21" t="s">
        <v>452</v>
      </c>
      <c r="J193" s="35" t="s">
        <v>1297</v>
      </c>
      <c r="K193" s="24">
        <v>2000000</v>
      </c>
      <c r="L193" s="21" t="s">
        <v>1125</v>
      </c>
      <c r="M193" s="25">
        <v>41639</v>
      </c>
      <c r="N193" s="35" t="s">
        <v>1042</v>
      </c>
      <c r="O193" s="35" t="s">
        <v>30</v>
      </c>
    </row>
    <row r="194" spans="1:67" ht="67.5">
      <c r="A194" s="21" t="s">
        <v>634</v>
      </c>
      <c r="B194" s="21" t="s">
        <v>453</v>
      </c>
      <c r="C194" s="21" t="s">
        <v>454</v>
      </c>
      <c r="D194" s="35" t="s">
        <v>1043</v>
      </c>
      <c r="E194" s="38" t="s">
        <v>48</v>
      </c>
      <c r="F194" s="21" t="s">
        <v>34</v>
      </c>
      <c r="G194" s="35" t="s">
        <v>35</v>
      </c>
      <c r="H194" s="35">
        <v>1</v>
      </c>
      <c r="I194" s="21" t="s">
        <v>445</v>
      </c>
      <c r="J194" s="35" t="s">
        <v>1282</v>
      </c>
      <c r="K194" s="24">
        <v>2295000</v>
      </c>
      <c r="L194" s="21" t="s">
        <v>1123</v>
      </c>
      <c r="M194" s="25">
        <v>41455</v>
      </c>
      <c r="N194" s="35" t="s">
        <v>1042</v>
      </c>
      <c r="O194" s="35" t="s">
        <v>30</v>
      </c>
    </row>
    <row r="195" spans="1:67" s="19" customFormat="1" ht="45">
      <c r="A195" s="21" t="s">
        <v>635</v>
      </c>
      <c r="B195" s="21" t="s">
        <v>453</v>
      </c>
      <c r="C195" s="21" t="s">
        <v>454</v>
      </c>
      <c r="D195" s="35" t="s">
        <v>455</v>
      </c>
      <c r="E195" s="38" t="s">
        <v>48</v>
      </c>
      <c r="F195" s="21" t="s">
        <v>34</v>
      </c>
      <c r="G195" s="35" t="s">
        <v>35</v>
      </c>
      <c r="H195" s="35">
        <v>1</v>
      </c>
      <c r="I195" s="21" t="s">
        <v>445</v>
      </c>
      <c r="J195" s="35" t="s">
        <v>1282</v>
      </c>
      <c r="K195" s="24">
        <v>2000000</v>
      </c>
      <c r="L195" s="21" t="s">
        <v>1124</v>
      </c>
      <c r="M195" s="25">
        <v>41578</v>
      </c>
      <c r="N195" s="21" t="s">
        <v>1042</v>
      </c>
      <c r="O195" s="35" t="s">
        <v>30</v>
      </c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</row>
    <row r="196" spans="1:67" ht="56.25">
      <c r="A196" s="21" t="s">
        <v>636</v>
      </c>
      <c r="B196" s="35" t="s">
        <v>1030</v>
      </c>
      <c r="C196" s="35" t="s">
        <v>1029</v>
      </c>
      <c r="D196" s="35" t="s">
        <v>1012</v>
      </c>
      <c r="E196" s="38" t="s">
        <v>48</v>
      </c>
      <c r="F196" s="21" t="s">
        <v>463</v>
      </c>
      <c r="G196" s="35" t="s">
        <v>464</v>
      </c>
      <c r="H196" s="35">
        <v>399.75</v>
      </c>
      <c r="I196" s="21" t="s">
        <v>445</v>
      </c>
      <c r="J196" s="35" t="s">
        <v>1282</v>
      </c>
      <c r="K196" s="24">
        <v>1500000</v>
      </c>
      <c r="L196" s="21" t="s">
        <v>1125</v>
      </c>
      <c r="M196" s="25">
        <v>41639</v>
      </c>
      <c r="N196" s="35" t="s">
        <v>1038</v>
      </c>
      <c r="O196" s="35" t="s">
        <v>30</v>
      </c>
    </row>
    <row r="197" spans="1:67" ht="56.25">
      <c r="A197" s="21" t="s">
        <v>637</v>
      </c>
      <c r="B197" s="35" t="s">
        <v>1030</v>
      </c>
      <c r="C197" s="35" t="s">
        <v>1029</v>
      </c>
      <c r="D197" s="35" t="s">
        <v>1013</v>
      </c>
      <c r="E197" s="38" t="s">
        <v>48</v>
      </c>
      <c r="F197" s="21" t="s">
        <v>463</v>
      </c>
      <c r="G197" s="35" t="s">
        <v>464</v>
      </c>
      <c r="H197" s="79">
        <v>478</v>
      </c>
      <c r="I197" s="21" t="s">
        <v>448</v>
      </c>
      <c r="J197" s="35" t="s">
        <v>1283</v>
      </c>
      <c r="K197" s="24">
        <v>1500000</v>
      </c>
      <c r="L197" s="21" t="s">
        <v>1123</v>
      </c>
      <c r="M197" s="25">
        <v>41639</v>
      </c>
      <c r="N197" s="35" t="s">
        <v>1038</v>
      </c>
      <c r="O197" s="35" t="s">
        <v>30</v>
      </c>
    </row>
    <row r="198" spans="1:67" ht="33.75">
      <c r="A198" s="21" t="s">
        <v>638</v>
      </c>
      <c r="B198" s="21" t="s">
        <v>84</v>
      </c>
      <c r="C198" s="21" t="s">
        <v>89</v>
      </c>
      <c r="D198" s="35" t="s">
        <v>85</v>
      </c>
      <c r="E198" s="38" t="s">
        <v>48</v>
      </c>
      <c r="F198" s="21" t="s">
        <v>86</v>
      </c>
      <c r="G198" s="35" t="s">
        <v>87</v>
      </c>
      <c r="H198" s="35" t="s">
        <v>77</v>
      </c>
      <c r="I198" s="21" t="s">
        <v>459</v>
      </c>
      <c r="J198" s="35" t="s">
        <v>460</v>
      </c>
      <c r="K198" s="24">
        <v>2118644.0677966103</v>
      </c>
      <c r="L198" s="21" t="s">
        <v>1123</v>
      </c>
      <c r="M198" s="25">
        <v>41639</v>
      </c>
      <c r="N198" s="21" t="s">
        <v>1042</v>
      </c>
      <c r="O198" s="35" t="s">
        <v>30</v>
      </c>
    </row>
    <row r="199" spans="1:67" ht="33.75">
      <c r="A199" s="21" t="s">
        <v>639</v>
      </c>
      <c r="B199" s="21" t="s">
        <v>456</v>
      </c>
      <c r="C199" s="21" t="s">
        <v>286</v>
      </c>
      <c r="D199" s="35" t="s">
        <v>991</v>
      </c>
      <c r="E199" s="38" t="s">
        <v>48</v>
      </c>
      <c r="F199" s="21" t="s">
        <v>34</v>
      </c>
      <c r="G199" s="35" t="s">
        <v>35</v>
      </c>
      <c r="H199" s="35">
        <v>1</v>
      </c>
      <c r="I199" s="21" t="s">
        <v>448</v>
      </c>
      <c r="J199" s="35" t="s">
        <v>1283</v>
      </c>
      <c r="K199" s="24">
        <v>2500000</v>
      </c>
      <c r="L199" s="21" t="s">
        <v>1124</v>
      </c>
      <c r="M199" s="25">
        <v>41639</v>
      </c>
      <c r="N199" s="21" t="s">
        <v>1042</v>
      </c>
      <c r="O199" s="35" t="s">
        <v>30</v>
      </c>
    </row>
    <row r="200" spans="1:67" ht="33.75">
      <c r="A200" s="55" t="s">
        <v>1049</v>
      </c>
      <c r="B200" s="21" t="s">
        <v>84</v>
      </c>
      <c r="C200" s="21" t="s">
        <v>89</v>
      </c>
      <c r="D200" s="35" t="s">
        <v>85</v>
      </c>
      <c r="E200" s="38" t="s">
        <v>48</v>
      </c>
      <c r="F200" s="21" t="s">
        <v>86</v>
      </c>
      <c r="G200" s="35" t="s">
        <v>87</v>
      </c>
      <c r="H200" s="35" t="s">
        <v>77</v>
      </c>
      <c r="I200" s="21" t="s">
        <v>457</v>
      </c>
      <c r="J200" s="35" t="s">
        <v>458</v>
      </c>
      <c r="K200" s="24">
        <v>2100000</v>
      </c>
      <c r="L200" s="21" t="s">
        <v>1123</v>
      </c>
      <c r="M200" s="25">
        <v>41639</v>
      </c>
      <c r="N200" s="21" t="s">
        <v>1042</v>
      </c>
      <c r="O200" s="35" t="s">
        <v>30</v>
      </c>
    </row>
    <row r="201" spans="1:67" ht="33.75">
      <c r="A201" s="55" t="s">
        <v>640</v>
      </c>
      <c r="B201" s="21" t="s">
        <v>84</v>
      </c>
      <c r="C201" s="21" t="s">
        <v>89</v>
      </c>
      <c r="D201" s="35" t="s">
        <v>85</v>
      </c>
      <c r="E201" s="38" t="s">
        <v>48</v>
      </c>
      <c r="F201" s="21" t="s">
        <v>86</v>
      </c>
      <c r="G201" s="35" t="s">
        <v>87</v>
      </c>
      <c r="H201" s="35" t="s">
        <v>77</v>
      </c>
      <c r="I201" s="21" t="s">
        <v>461</v>
      </c>
      <c r="J201" s="35" t="s">
        <v>462</v>
      </c>
      <c r="K201" s="24">
        <v>2800000</v>
      </c>
      <c r="L201" s="21" t="s">
        <v>1123</v>
      </c>
      <c r="M201" s="25">
        <v>41639</v>
      </c>
      <c r="N201" s="21" t="s">
        <v>1042</v>
      </c>
      <c r="O201" s="35" t="s">
        <v>30</v>
      </c>
    </row>
    <row r="202" spans="1:67" ht="36" customHeight="1">
      <c r="A202" s="21" t="s">
        <v>641</v>
      </c>
      <c r="B202" s="58" t="s">
        <v>94</v>
      </c>
      <c r="C202" s="21" t="s">
        <v>123</v>
      </c>
      <c r="D202" s="35" t="s">
        <v>1001</v>
      </c>
      <c r="E202" s="38" t="s">
        <v>48</v>
      </c>
      <c r="F202" s="21" t="s">
        <v>34</v>
      </c>
      <c r="G202" s="35" t="s">
        <v>35</v>
      </c>
      <c r="H202" s="35">
        <v>1</v>
      </c>
      <c r="I202" s="58">
        <v>50401000000</v>
      </c>
      <c r="J202" s="58" t="s">
        <v>1263</v>
      </c>
      <c r="K202" s="59">
        <v>800000</v>
      </c>
      <c r="L202" s="60" t="s">
        <v>1123</v>
      </c>
      <c r="M202" s="25">
        <v>41455</v>
      </c>
      <c r="N202" s="58" t="s">
        <v>1042</v>
      </c>
      <c r="O202" s="58" t="s">
        <v>30</v>
      </c>
    </row>
    <row r="203" spans="1:67" ht="36" customHeight="1">
      <c r="A203" s="21" t="s">
        <v>642</v>
      </c>
      <c r="B203" s="58" t="s">
        <v>94</v>
      </c>
      <c r="C203" s="21" t="s">
        <v>123</v>
      </c>
      <c r="D203" s="35" t="s">
        <v>945</v>
      </c>
      <c r="E203" s="38" t="s">
        <v>48</v>
      </c>
      <c r="F203" s="21" t="s">
        <v>34</v>
      </c>
      <c r="G203" s="35" t="s">
        <v>35</v>
      </c>
      <c r="H203" s="35">
        <v>1</v>
      </c>
      <c r="I203" s="58">
        <v>50401000000</v>
      </c>
      <c r="J203" s="58" t="s">
        <v>1264</v>
      </c>
      <c r="K203" s="24">
        <v>1000000</v>
      </c>
      <c r="L203" s="60" t="s">
        <v>1125</v>
      </c>
      <c r="M203" s="25">
        <v>41639</v>
      </c>
      <c r="N203" s="58" t="s">
        <v>1042</v>
      </c>
      <c r="O203" s="58" t="s">
        <v>30</v>
      </c>
    </row>
    <row r="204" spans="1:67" ht="36" customHeight="1">
      <c r="A204" s="21" t="s">
        <v>643</v>
      </c>
      <c r="B204" s="58" t="s">
        <v>94</v>
      </c>
      <c r="C204" s="21" t="s">
        <v>123</v>
      </c>
      <c r="D204" s="35" t="s">
        <v>946</v>
      </c>
      <c r="E204" s="38" t="s">
        <v>48</v>
      </c>
      <c r="F204" s="21" t="s">
        <v>34</v>
      </c>
      <c r="G204" s="35" t="s">
        <v>35</v>
      </c>
      <c r="H204" s="35">
        <v>1</v>
      </c>
      <c r="I204" s="58">
        <v>50401000000</v>
      </c>
      <c r="J204" s="58" t="s">
        <v>1257</v>
      </c>
      <c r="K204" s="59">
        <v>1000000</v>
      </c>
      <c r="L204" s="60" t="s">
        <v>1125</v>
      </c>
      <c r="M204" s="25">
        <v>41639</v>
      </c>
      <c r="N204" s="58" t="s">
        <v>1042</v>
      </c>
      <c r="O204" s="58" t="s">
        <v>30</v>
      </c>
    </row>
    <row r="205" spans="1:67" ht="36" customHeight="1">
      <c r="A205" s="21" t="s">
        <v>644</v>
      </c>
      <c r="B205" s="58" t="s">
        <v>94</v>
      </c>
      <c r="C205" s="21" t="s">
        <v>123</v>
      </c>
      <c r="D205" s="35" t="s">
        <v>948</v>
      </c>
      <c r="E205" s="38" t="s">
        <v>48</v>
      </c>
      <c r="F205" s="21" t="s">
        <v>34</v>
      </c>
      <c r="G205" s="35" t="s">
        <v>35</v>
      </c>
      <c r="H205" s="35">
        <v>1</v>
      </c>
      <c r="I205" s="58">
        <v>50401000000</v>
      </c>
      <c r="J205" s="58" t="s">
        <v>1263</v>
      </c>
      <c r="K205" s="59">
        <v>1000000</v>
      </c>
      <c r="L205" s="60" t="s">
        <v>1125</v>
      </c>
      <c r="M205" s="25">
        <v>41639</v>
      </c>
      <c r="N205" s="58" t="s">
        <v>1042</v>
      </c>
      <c r="O205" s="35" t="s">
        <v>30</v>
      </c>
    </row>
    <row r="206" spans="1:67" ht="36" customHeight="1">
      <c r="A206" s="21" t="s">
        <v>645</v>
      </c>
      <c r="B206" s="58" t="s">
        <v>94</v>
      </c>
      <c r="C206" s="21" t="s">
        <v>123</v>
      </c>
      <c r="D206" s="35" t="s">
        <v>949</v>
      </c>
      <c r="E206" s="38" t="s">
        <v>48</v>
      </c>
      <c r="F206" s="21" t="s">
        <v>34</v>
      </c>
      <c r="G206" s="35" t="s">
        <v>35</v>
      </c>
      <c r="H206" s="35">
        <v>1</v>
      </c>
      <c r="I206" s="58">
        <v>50401000000</v>
      </c>
      <c r="J206" s="58" t="s">
        <v>1264</v>
      </c>
      <c r="K206" s="59">
        <v>1000000</v>
      </c>
      <c r="L206" s="60" t="s">
        <v>1125</v>
      </c>
      <c r="M206" s="25">
        <v>41639</v>
      </c>
      <c r="N206" s="58" t="s">
        <v>1042</v>
      </c>
      <c r="O206" s="58" t="s">
        <v>30</v>
      </c>
    </row>
    <row r="207" spans="1:67" ht="36" customHeight="1">
      <c r="A207" s="21" t="s">
        <v>646</v>
      </c>
      <c r="B207" s="58" t="s">
        <v>94</v>
      </c>
      <c r="C207" s="21" t="s">
        <v>123</v>
      </c>
      <c r="D207" s="35" t="s">
        <v>1011</v>
      </c>
      <c r="E207" s="38" t="s">
        <v>48</v>
      </c>
      <c r="F207" s="21" t="s">
        <v>34</v>
      </c>
      <c r="G207" s="35" t="s">
        <v>35</v>
      </c>
      <c r="H207" s="35">
        <v>1</v>
      </c>
      <c r="I207" s="58">
        <v>50401000000</v>
      </c>
      <c r="J207" s="58" t="s">
        <v>1263</v>
      </c>
      <c r="K207" s="59">
        <v>1450000</v>
      </c>
      <c r="L207" s="60" t="s">
        <v>1125</v>
      </c>
      <c r="M207" s="25">
        <v>41639</v>
      </c>
      <c r="N207" s="58" t="s">
        <v>1042</v>
      </c>
      <c r="O207" s="58" t="s">
        <v>30</v>
      </c>
    </row>
    <row r="208" spans="1:67" ht="36" customHeight="1">
      <c r="A208" s="21" t="s">
        <v>647</v>
      </c>
      <c r="B208" s="58" t="s">
        <v>121</v>
      </c>
      <c r="C208" s="21" t="s">
        <v>885</v>
      </c>
      <c r="D208" s="35" t="s">
        <v>884</v>
      </c>
      <c r="E208" s="38" t="s">
        <v>48</v>
      </c>
      <c r="F208" s="21" t="s">
        <v>34</v>
      </c>
      <c r="G208" s="35" t="s">
        <v>35</v>
      </c>
      <c r="H208" s="35">
        <v>1</v>
      </c>
      <c r="I208" s="58">
        <v>50401000000</v>
      </c>
      <c r="J208" s="58" t="s">
        <v>1264</v>
      </c>
      <c r="K208" s="59">
        <v>2000000</v>
      </c>
      <c r="L208" s="60" t="s">
        <v>1124</v>
      </c>
      <c r="M208" s="25">
        <v>41547</v>
      </c>
      <c r="N208" s="58" t="s">
        <v>1042</v>
      </c>
      <c r="O208" s="58" t="s">
        <v>30</v>
      </c>
    </row>
    <row r="209" spans="1:15" ht="36" customHeight="1">
      <c r="A209" s="21" t="s">
        <v>648</v>
      </c>
      <c r="B209" s="58" t="s">
        <v>94</v>
      </c>
      <c r="C209" s="21" t="s">
        <v>123</v>
      </c>
      <c r="D209" s="35" t="s">
        <v>947</v>
      </c>
      <c r="E209" s="38" t="s">
        <v>48</v>
      </c>
      <c r="F209" s="21" t="s">
        <v>34</v>
      </c>
      <c r="G209" s="35" t="s">
        <v>35</v>
      </c>
      <c r="H209" s="35">
        <v>1</v>
      </c>
      <c r="I209" s="58">
        <v>50401000000</v>
      </c>
      <c r="J209" s="58" t="s">
        <v>1263</v>
      </c>
      <c r="K209" s="59">
        <v>2000000</v>
      </c>
      <c r="L209" s="60" t="s">
        <v>1123</v>
      </c>
      <c r="M209" s="25">
        <v>41455</v>
      </c>
      <c r="N209" s="58" t="s">
        <v>1042</v>
      </c>
      <c r="O209" s="58" t="s">
        <v>30</v>
      </c>
    </row>
    <row r="210" spans="1:15" ht="36" customHeight="1">
      <c r="A210" s="21" t="s">
        <v>649</v>
      </c>
      <c r="B210" s="21" t="s">
        <v>94</v>
      </c>
      <c r="C210" s="21" t="s">
        <v>123</v>
      </c>
      <c r="D210" s="58" t="s">
        <v>1683</v>
      </c>
      <c r="E210" s="38" t="s">
        <v>48</v>
      </c>
      <c r="F210" s="58">
        <v>876</v>
      </c>
      <c r="G210" s="58" t="s">
        <v>35</v>
      </c>
      <c r="H210" s="58">
        <v>1</v>
      </c>
      <c r="I210" s="58">
        <v>50401000000</v>
      </c>
      <c r="J210" s="58" t="s">
        <v>1298</v>
      </c>
      <c r="K210" s="59">
        <v>3000000</v>
      </c>
      <c r="L210" s="60" t="s">
        <v>1125</v>
      </c>
      <c r="M210" s="25">
        <v>41609</v>
      </c>
      <c r="N210" s="58" t="s">
        <v>1058</v>
      </c>
      <c r="O210" s="58" t="s">
        <v>30</v>
      </c>
    </row>
    <row r="211" spans="1:15" ht="36" customHeight="1">
      <c r="A211" s="21" t="s">
        <v>650</v>
      </c>
      <c r="B211" s="27" t="s">
        <v>344</v>
      </c>
      <c r="C211" s="27" t="s">
        <v>288</v>
      </c>
      <c r="D211" s="35" t="s">
        <v>1000</v>
      </c>
      <c r="E211" s="38" t="s">
        <v>48</v>
      </c>
      <c r="F211" s="21" t="s">
        <v>34</v>
      </c>
      <c r="G211" s="35" t="s">
        <v>35</v>
      </c>
      <c r="H211" s="35">
        <v>1</v>
      </c>
      <c r="I211" s="58" t="s">
        <v>837</v>
      </c>
      <c r="J211" s="58" t="s">
        <v>1257</v>
      </c>
      <c r="K211" s="59">
        <v>820000</v>
      </c>
      <c r="L211" s="60" t="s">
        <v>1123</v>
      </c>
      <c r="M211" s="25">
        <v>41547</v>
      </c>
      <c r="N211" s="58" t="s">
        <v>1042</v>
      </c>
      <c r="O211" s="58" t="s">
        <v>30</v>
      </c>
    </row>
    <row r="212" spans="1:15" ht="36" customHeight="1">
      <c r="A212" s="21" t="s">
        <v>651</v>
      </c>
      <c r="B212" s="27" t="s">
        <v>344</v>
      </c>
      <c r="C212" s="27" t="s">
        <v>288</v>
      </c>
      <c r="D212" s="35" t="s">
        <v>998</v>
      </c>
      <c r="E212" s="38" t="s">
        <v>48</v>
      </c>
      <c r="F212" s="21" t="s">
        <v>34</v>
      </c>
      <c r="G212" s="35" t="s">
        <v>35</v>
      </c>
      <c r="H212" s="35">
        <v>1</v>
      </c>
      <c r="I212" s="58" t="s">
        <v>837</v>
      </c>
      <c r="J212" s="58" t="s">
        <v>1257</v>
      </c>
      <c r="K212" s="59">
        <v>900000</v>
      </c>
      <c r="L212" s="60" t="s">
        <v>1123</v>
      </c>
      <c r="M212" s="25">
        <v>41547</v>
      </c>
      <c r="N212" s="58" t="s">
        <v>1042</v>
      </c>
      <c r="O212" s="58" t="s">
        <v>30</v>
      </c>
    </row>
    <row r="213" spans="1:15" ht="36" customHeight="1">
      <c r="A213" s="21" t="s">
        <v>652</v>
      </c>
      <c r="B213" s="27" t="s">
        <v>344</v>
      </c>
      <c r="C213" s="27" t="s">
        <v>288</v>
      </c>
      <c r="D213" s="35" t="s">
        <v>999</v>
      </c>
      <c r="E213" s="38" t="s">
        <v>48</v>
      </c>
      <c r="F213" s="21" t="s">
        <v>34</v>
      </c>
      <c r="G213" s="35" t="s">
        <v>35</v>
      </c>
      <c r="H213" s="35">
        <v>1</v>
      </c>
      <c r="I213" s="58" t="s">
        <v>837</v>
      </c>
      <c r="J213" s="58" t="s">
        <v>1257</v>
      </c>
      <c r="K213" s="59">
        <v>1750000</v>
      </c>
      <c r="L213" s="60" t="s">
        <v>1123</v>
      </c>
      <c r="M213" s="25">
        <v>41547</v>
      </c>
      <c r="N213" s="58" t="s">
        <v>1042</v>
      </c>
      <c r="O213" s="58" t="s">
        <v>30</v>
      </c>
    </row>
    <row r="214" spans="1:15" ht="60" customHeight="1">
      <c r="A214" s="55" t="s">
        <v>653</v>
      </c>
      <c r="B214" s="44" t="s">
        <v>36</v>
      </c>
      <c r="C214" s="44" t="s">
        <v>1116</v>
      </c>
      <c r="D214" s="45" t="s">
        <v>37</v>
      </c>
      <c r="E214" s="38" t="s">
        <v>48</v>
      </c>
      <c r="F214" s="44" t="s">
        <v>34</v>
      </c>
      <c r="G214" s="45" t="s">
        <v>35</v>
      </c>
      <c r="H214" s="45">
        <v>1</v>
      </c>
      <c r="I214" s="44" t="s">
        <v>855</v>
      </c>
      <c r="J214" s="45" t="s">
        <v>1298</v>
      </c>
      <c r="K214" s="46">
        <v>2800000</v>
      </c>
      <c r="L214" s="44" t="s">
        <v>1123</v>
      </c>
      <c r="M214" s="25">
        <v>41518</v>
      </c>
      <c r="N214" s="35" t="s">
        <v>1038</v>
      </c>
      <c r="O214" s="45" t="s">
        <v>30</v>
      </c>
    </row>
    <row r="215" spans="1:15" ht="36" customHeight="1">
      <c r="A215" s="21" t="s">
        <v>654</v>
      </c>
      <c r="B215" s="58" t="s">
        <v>94</v>
      </c>
      <c r="C215" s="21" t="s">
        <v>123</v>
      </c>
      <c r="D215" s="35" t="s">
        <v>942</v>
      </c>
      <c r="E215" s="38" t="s">
        <v>48</v>
      </c>
      <c r="F215" s="21" t="s">
        <v>34</v>
      </c>
      <c r="G215" s="35" t="s">
        <v>35</v>
      </c>
      <c r="H215" s="35">
        <v>1</v>
      </c>
      <c r="I215" s="58" t="s">
        <v>837</v>
      </c>
      <c r="J215" s="58" t="s">
        <v>1257</v>
      </c>
      <c r="K215" s="59">
        <v>5833898.3050847463</v>
      </c>
      <c r="L215" s="60" t="s">
        <v>1123</v>
      </c>
      <c r="M215" s="25">
        <v>41547</v>
      </c>
      <c r="N215" s="58" t="s">
        <v>1042</v>
      </c>
      <c r="O215" s="58" t="s">
        <v>30</v>
      </c>
    </row>
    <row r="216" spans="1:15" ht="36" customHeight="1">
      <c r="A216" s="21" t="s">
        <v>655</v>
      </c>
      <c r="B216" s="21" t="s">
        <v>121</v>
      </c>
      <c r="C216" s="21">
        <v>7420000</v>
      </c>
      <c r="D216" s="35" t="s">
        <v>941</v>
      </c>
      <c r="E216" s="38" t="s">
        <v>48</v>
      </c>
      <c r="F216" s="21" t="s">
        <v>34</v>
      </c>
      <c r="G216" s="35" t="s">
        <v>35</v>
      </c>
      <c r="H216" s="35">
        <v>1</v>
      </c>
      <c r="I216" s="58">
        <v>50401000000</v>
      </c>
      <c r="J216" s="58" t="s">
        <v>1264</v>
      </c>
      <c r="K216" s="59">
        <v>6272000</v>
      </c>
      <c r="L216" s="60" t="s">
        <v>1125</v>
      </c>
      <c r="M216" s="25">
        <v>41639</v>
      </c>
      <c r="N216" s="58" t="s">
        <v>1042</v>
      </c>
      <c r="O216" s="58" t="s">
        <v>30</v>
      </c>
    </row>
    <row r="217" spans="1:15" ht="36" customHeight="1">
      <c r="A217" s="21" t="s">
        <v>656</v>
      </c>
      <c r="B217" s="58" t="s">
        <v>94</v>
      </c>
      <c r="C217" s="21" t="s">
        <v>123</v>
      </c>
      <c r="D217" s="35" t="s">
        <v>943</v>
      </c>
      <c r="E217" s="38" t="s">
        <v>48</v>
      </c>
      <c r="F217" s="21" t="s">
        <v>34</v>
      </c>
      <c r="G217" s="35" t="s">
        <v>35</v>
      </c>
      <c r="H217" s="35">
        <v>1</v>
      </c>
      <c r="I217" s="58">
        <v>50401000000</v>
      </c>
      <c r="J217" s="58" t="s">
        <v>1264</v>
      </c>
      <c r="K217" s="59">
        <v>8700000</v>
      </c>
      <c r="L217" s="60" t="s">
        <v>1123</v>
      </c>
      <c r="M217" s="25">
        <v>41547</v>
      </c>
      <c r="N217" s="58" t="s">
        <v>1042</v>
      </c>
      <c r="O217" s="58" t="s">
        <v>30</v>
      </c>
    </row>
    <row r="218" spans="1:15" ht="36" customHeight="1">
      <c r="A218" s="21" t="s">
        <v>657</v>
      </c>
      <c r="B218" s="21" t="s">
        <v>872</v>
      </c>
      <c r="C218" s="21" t="s">
        <v>873</v>
      </c>
      <c r="D218" s="35" t="s">
        <v>848</v>
      </c>
      <c r="E218" s="38" t="s">
        <v>48</v>
      </c>
      <c r="F218" s="58" t="s">
        <v>849</v>
      </c>
      <c r="G218" s="58" t="s">
        <v>850</v>
      </c>
      <c r="H218" s="58">
        <v>4</v>
      </c>
      <c r="I218" s="58" t="s">
        <v>846</v>
      </c>
      <c r="J218" s="58" t="s">
        <v>1263</v>
      </c>
      <c r="K218" s="59">
        <v>672033.89830508479</v>
      </c>
      <c r="L218" s="60" t="s">
        <v>1125</v>
      </c>
      <c r="M218" s="25">
        <v>41578</v>
      </c>
      <c r="N218" s="58" t="s">
        <v>1042</v>
      </c>
      <c r="O218" s="58" t="s">
        <v>30</v>
      </c>
    </row>
    <row r="219" spans="1:15" ht="36" customHeight="1">
      <c r="A219" s="21" t="s">
        <v>658</v>
      </c>
      <c r="B219" s="21" t="s">
        <v>872</v>
      </c>
      <c r="C219" s="21" t="s">
        <v>873</v>
      </c>
      <c r="D219" s="35" t="s">
        <v>848</v>
      </c>
      <c r="E219" s="38" t="s">
        <v>48</v>
      </c>
      <c r="F219" s="58" t="s">
        <v>849</v>
      </c>
      <c r="G219" s="58" t="s">
        <v>850</v>
      </c>
      <c r="H219" s="58">
        <f>10.224+5.8</f>
        <v>16.024000000000001</v>
      </c>
      <c r="I219" s="58" t="s">
        <v>851</v>
      </c>
      <c r="J219" s="58" t="s">
        <v>1264</v>
      </c>
      <c r="K219" s="59">
        <v>1622881.3559322036</v>
      </c>
      <c r="L219" s="60" t="s">
        <v>1125</v>
      </c>
      <c r="M219" s="25">
        <v>41578</v>
      </c>
      <c r="N219" s="58" t="s">
        <v>1042</v>
      </c>
      <c r="O219" s="58" t="s">
        <v>30</v>
      </c>
    </row>
    <row r="220" spans="1:15" ht="36" customHeight="1">
      <c r="A220" s="21" t="s">
        <v>368</v>
      </c>
      <c r="B220" s="21" t="s">
        <v>209</v>
      </c>
      <c r="C220" s="21" t="s">
        <v>875</v>
      </c>
      <c r="D220" s="35" t="s">
        <v>854</v>
      </c>
      <c r="E220" s="38" t="s">
        <v>48</v>
      </c>
      <c r="F220" s="58">
        <v>796</v>
      </c>
      <c r="G220" s="58" t="s">
        <v>173</v>
      </c>
      <c r="H220" s="58">
        <f>80+360</f>
        <v>440</v>
      </c>
      <c r="I220" s="58" t="s">
        <v>837</v>
      </c>
      <c r="J220" s="58" t="s">
        <v>1257</v>
      </c>
      <c r="K220" s="59">
        <v>576458.47457627126</v>
      </c>
      <c r="L220" s="60" t="s">
        <v>1125</v>
      </c>
      <c r="M220" s="25">
        <v>41639</v>
      </c>
      <c r="N220" s="58" t="s">
        <v>1042</v>
      </c>
      <c r="O220" s="58" t="s">
        <v>71</v>
      </c>
    </row>
    <row r="221" spans="1:15" ht="36" customHeight="1">
      <c r="A221" s="21" t="s">
        <v>659</v>
      </c>
      <c r="B221" s="58">
        <v>31</v>
      </c>
      <c r="C221" s="21" t="s">
        <v>882</v>
      </c>
      <c r="D221" s="35" t="s">
        <v>841</v>
      </c>
      <c r="E221" s="38" t="s">
        <v>48</v>
      </c>
      <c r="F221" s="58" t="s">
        <v>842</v>
      </c>
      <c r="G221" s="58" t="s">
        <v>907</v>
      </c>
      <c r="H221" s="58" t="s">
        <v>77</v>
      </c>
      <c r="I221" s="58" t="s">
        <v>851</v>
      </c>
      <c r="J221" s="58" t="s">
        <v>1264</v>
      </c>
      <c r="K221" s="59">
        <v>593220.3389830509</v>
      </c>
      <c r="L221" s="60" t="s">
        <v>1125</v>
      </c>
      <c r="M221" s="25">
        <v>41639</v>
      </c>
      <c r="N221" s="58" t="s">
        <v>1042</v>
      </c>
      <c r="O221" s="58" t="s">
        <v>30</v>
      </c>
    </row>
    <row r="222" spans="1:15" ht="36" customHeight="1">
      <c r="A222" s="21" t="s">
        <v>660</v>
      </c>
      <c r="B222" s="21" t="s">
        <v>209</v>
      </c>
      <c r="C222" s="21" t="s">
        <v>875</v>
      </c>
      <c r="D222" s="35" t="s">
        <v>854</v>
      </c>
      <c r="E222" s="38" t="s">
        <v>48</v>
      </c>
      <c r="F222" s="58">
        <v>796</v>
      </c>
      <c r="G222" s="58" t="s">
        <v>173</v>
      </c>
      <c r="H222" s="58">
        <f>90+130+130+130</f>
        <v>480</v>
      </c>
      <c r="I222" s="58" t="s">
        <v>856</v>
      </c>
      <c r="J222" s="58" t="s">
        <v>1263</v>
      </c>
      <c r="K222" s="59">
        <v>663980.50847457629</v>
      </c>
      <c r="L222" s="60" t="s">
        <v>1125</v>
      </c>
      <c r="M222" s="25">
        <v>41639</v>
      </c>
      <c r="N222" s="58" t="s">
        <v>1042</v>
      </c>
      <c r="O222" s="58" t="s">
        <v>71</v>
      </c>
    </row>
    <row r="223" spans="1:15" ht="36" customHeight="1">
      <c r="A223" s="21" t="s">
        <v>661</v>
      </c>
      <c r="B223" s="21" t="s">
        <v>278</v>
      </c>
      <c r="C223" s="21" t="s">
        <v>853</v>
      </c>
      <c r="D223" s="35" t="s">
        <v>857</v>
      </c>
      <c r="E223" s="38" t="s">
        <v>48</v>
      </c>
      <c r="F223" s="58">
        <v>796</v>
      </c>
      <c r="G223" s="58" t="s">
        <v>173</v>
      </c>
      <c r="H223" s="58" t="s">
        <v>77</v>
      </c>
      <c r="I223" s="58" t="s">
        <v>855</v>
      </c>
      <c r="J223" s="58" t="s">
        <v>1264</v>
      </c>
      <c r="K223" s="59">
        <v>697220.3389830509</v>
      </c>
      <c r="L223" s="60" t="s">
        <v>1125</v>
      </c>
      <c r="M223" s="25">
        <v>41639</v>
      </c>
      <c r="N223" s="58" t="s">
        <v>1042</v>
      </c>
      <c r="O223" s="58" t="s">
        <v>71</v>
      </c>
    </row>
    <row r="224" spans="1:15" ht="60" customHeight="1">
      <c r="A224" s="21" t="s">
        <v>662</v>
      </c>
      <c r="B224" s="21" t="s">
        <v>870</v>
      </c>
      <c r="C224" s="21">
        <v>4030000</v>
      </c>
      <c r="D224" s="35" t="s">
        <v>844</v>
      </c>
      <c r="E224" s="38" t="s">
        <v>48</v>
      </c>
      <c r="F224" s="122">
        <v>234</v>
      </c>
      <c r="G224" s="122" t="s">
        <v>845</v>
      </c>
      <c r="H224" s="122">
        <v>0.9830000000000001</v>
      </c>
      <c r="I224" s="122" t="s">
        <v>847</v>
      </c>
      <c r="J224" s="122" t="s">
        <v>1257</v>
      </c>
      <c r="K224" s="123">
        <v>876900</v>
      </c>
      <c r="L224" s="124" t="s">
        <v>1125</v>
      </c>
      <c r="M224" s="25">
        <v>42004</v>
      </c>
      <c r="N224" s="122" t="s">
        <v>1038</v>
      </c>
      <c r="O224" s="122" t="s">
        <v>30</v>
      </c>
    </row>
    <row r="225" spans="1:15" ht="36" customHeight="1">
      <c r="A225" s="21" t="s">
        <v>1131</v>
      </c>
      <c r="B225" s="21" t="s">
        <v>344</v>
      </c>
      <c r="C225" s="21">
        <v>4530761</v>
      </c>
      <c r="D225" s="35" t="s">
        <v>1589</v>
      </c>
      <c r="E225" s="38" t="s">
        <v>48</v>
      </c>
      <c r="F225" s="58">
        <v>876</v>
      </c>
      <c r="G225" s="58" t="s">
        <v>35</v>
      </c>
      <c r="H225" s="58">
        <v>1</v>
      </c>
      <c r="I225" s="58">
        <v>50401000000</v>
      </c>
      <c r="J225" s="58" t="s">
        <v>1264</v>
      </c>
      <c r="K225" s="59">
        <v>2310000</v>
      </c>
      <c r="L225" s="60" t="s">
        <v>1643</v>
      </c>
      <c r="M225" s="25">
        <v>41639</v>
      </c>
      <c r="N225" s="58" t="s">
        <v>1042</v>
      </c>
      <c r="O225" s="58" t="s">
        <v>30</v>
      </c>
    </row>
    <row r="226" spans="1:15" ht="60" customHeight="1">
      <c r="A226" s="21" t="s">
        <v>663</v>
      </c>
      <c r="B226" s="21" t="s">
        <v>109</v>
      </c>
      <c r="C226" s="21" t="s">
        <v>110</v>
      </c>
      <c r="D226" s="35" t="s">
        <v>843</v>
      </c>
      <c r="E226" s="38" t="s">
        <v>48</v>
      </c>
      <c r="F226" s="58">
        <v>796</v>
      </c>
      <c r="G226" s="58" t="s">
        <v>173</v>
      </c>
      <c r="H226" s="58">
        <f>840*4</f>
        <v>3360</v>
      </c>
      <c r="I226" s="58">
        <v>32431</v>
      </c>
      <c r="J226" s="58" t="s">
        <v>1103</v>
      </c>
      <c r="K226" s="59">
        <v>951000</v>
      </c>
      <c r="L226" s="60" t="s">
        <v>1125</v>
      </c>
      <c r="M226" s="25">
        <v>41639</v>
      </c>
      <c r="N226" s="58" t="s">
        <v>1038</v>
      </c>
      <c r="O226" s="58" t="s">
        <v>30</v>
      </c>
    </row>
    <row r="227" spans="1:15" ht="36" customHeight="1">
      <c r="A227" s="21" t="s">
        <v>664</v>
      </c>
      <c r="B227" s="21" t="s">
        <v>838</v>
      </c>
      <c r="C227" s="21">
        <v>8519000</v>
      </c>
      <c r="D227" s="58" t="s">
        <v>938</v>
      </c>
      <c r="E227" s="38" t="s">
        <v>48</v>
      </c>
      <c r="F227" s="58">
        <v>876</v>
      </c>
      <c r="G227" s="58" t="s">
        <v>35</v>
      </c>
      <c r="H227" s="58" t="s">
        <v>77</v>
      </c>
      <c r="I227" s="58" t="s">
        <v>837</v>
      </c>
      <c r="J227" s="58" t="s">
        <v>1257</v>
      </c>
      <c r="K227" s="59">
        <v>550000</v>
      </c>
      <c r="L227" s="60" t="s">
        <v>1125</v>
      </c>
      <c r="M227" s="25">
        <v>41639</v>
      </c>
      <c r="N227" s="58" t="s">
        <v>1042</v>
      </c>
      <c r="O227" s="58" t="s">
        <v>30</v>
      </c>
    </row>
    <row r="228" spans="1:15" ht="60" customHeight="1">
      <c r="A228" s="21" t="s">
        <v>665</v>
      </c>
      <c r="B228" s="21" t="s">
        <v>858</v>
      </c>
      <c r="C228" s="21" t="s">
        <v>876</v>
      </c>
      <c r="D228" s="35" t="s">
        <v>860</v>
      </c>
      <c r="E228" s="38" t="s">
        <v>48</v>
      </c>
      <c r="F228" s="35">
        <v>876</v>
      </c>
      <c r="G228" s="35" t="s">
        <v>35</v>
      </c>
      <c r="H228" s="35">
        <v>1</v>
      </c>
      <c r="I228" s="58" t="s">
        <v>855</v>
      </c>
      <c r="J228" s="58" t="s">
        <v>1264</v>
      </c>
      <c r="K228" s="59">
        <v>1257225.4237288137</v>
      </c>
      <c r="L228" s="60" t="s">
        <v>1125</v>
      </c>
      <c r="M228" s="25">
        <v>41639</v>
      </c>
      <c r="N228" s="58" t="s">
        <v>1038</v>
      </c>
      <c r="O228" s="58" t="s">
        <v>30</v>
      </c>
    </row>
    <row r="229" spans="1:15" ht="36" customHeight="1">
      <c r="A229" s="21" t="s">
        <v>666</v>
      </c>
      <c r="B229" s="21" t="s">
        <v>838</v>
      </c>
      <c r="C229" s="21">
        <v>8519000</v>
      </c>
      <c r="D229" s="58" t="s">
        <v>938</v>
      </c>
      <c r="E229" s="38" t="s">
        <v>48</v>
      </c>
      <c r="F229" s="58">
        <v>876</v>
      </c>
      <c r="G229" s="58" t="s">
        <v>35</v>
      </c>
      <c r="H229" s="58" t="s">
        <v>77</v>
      </c>
      <c r="I229" s="58">
        <v>52401000000</v>
      </c>
      <c r="J229" s="58" t="s">
        <v>1263</v>
      </c>
      <c r="K229" s="59">
        <v>600000</v>
      </c>
      <c r="L229" s="60" t="s">
        <v>1125</v>
      </c>
      <c r="M229" s="25">
        <v>41639</v>
      </c>
      <c r="N229" s="58" t="s">
        <v>1042</v>
      </c>
      <c r="O229" s="58" t="s">
        <v>30</v>
      </c>
    </row>
    <row r="230" spans="1:15" ht="36" customHeight="1">
      <c r="A230" s="21" t="s">
        <v>667</v>
      </c>
      <c r="B230" s="21" t="s">
        <v>858</v>
      </c>
      <c r="C230" s="21" t="s">
        <v>876</v>
      </c>
      <c r="D230" s="35" t="s">
        <v>859</v>
      </c>
      <c r="E230" s="38" t="s">
        <v>48</v>
      </c>
      <c r="F230" s="35">
        <v>876</v>
      </c>
      <c r="G230" s="35" t="s">
        <v>35</v>
      </c>
      <c r="H230" s="35">
        <v>1</v>
      </c>
      <c r="I230" s="58" t="s">
        <v>855</v>
      </c>
      <c r="J230" s="58" t="s">
        <v>1264</v>
      </c>
      <c r="K230" s="59">
        <v>1472881.3559322034</v>
      </c>
      <c r="L230" s="60" t="s">
        <v>1125</v>
      </c>
      <c r="M230" s="25">
        <v>41639</v>
      </c>
      <c r="N230" s="58" t="s">
        <v>1042</v>
      </c>
      <c r="O230" s="58" t="s">
        <v>30</v>
      </c>
    </row>
    <row r="231" spans="1:15" ht="36" customHeight="1">
      <c r="A231" s="21" t="s">
        <v>668</v>
      </c>
      <c r="B231" s="44" t="s">
        <v>135</v>
      </c>
      <c r="C231" s="44" t="s">
        <v>136</v>
      </c>
      <c r="D231" s="35" t="s">
        <v>867</v>
      </c>
      <c r="E231" s="38" t="s">
        <v>48</v>
      </c>
      <c r="F231" s="58">
        <v>876</v>
      </c>
      <c r="G231" s="58" t="s">
        <v>35</v>
      </c>
      <c r="H231" s="58">
        <v>1</v>
      </c>
      <c r="I231" s="58" t="s">
        <v>132</v>
      </c>
      <c r="J231" s="58" t="s">
        <v>134</v>
      </c>
      <c r="K231" s="59">
        <v>1500000</v>
      </c>
      <c r="L231" s="60" t="s">
        <v>1125</v>
      </c>
      <c r="M231" s="25">
        <v>41639</v>
      </c>
      <c r="N231" s="58" t="s">
        <v>1042</v>
      </c>
      <c r="O231" s="58" t="s">
        <v>30</v>
      </c>
    </row>
    <row r="232" spans="1:15" ht="48" customHeight="1">
      <c r="A232" s="21" t="s">
        <v>357</v>
      </c>
      <c r="B232" s="21" t="s">
        <v>874</v>
      </c>
      <c r="C232" s="21">
        <v>7420000</v>
      </c>
      <c r="D232" s="35" t="s">
        <v>852</v>
      </c>
      <c r="E232" s="38" t="s">
        <v>48</v>
      </c>
      <c r="F232" s="21" t="s">
        <v>34</v>
      </c>
      <c r="G232" s="35" t="s">
        <v>35</v>
      </c>
      <c r="H232" s="35">
        <v>1</v>
      </c>
      <c r="I232" s="58">
        <v>1401000000</v>
      </c>
      <c r="J232" s="58" t="s">
        <v>1257</v>
      </c>
      <c r="K232" s="59">
        <v>1629661.0169491526</v>
      </c>
      <c r="L232" s="60" t="s">
        <v>1125</v>
      </c>
      <c r="M232" s="25">
        <v>41639</v>
      </c>
      <c r="N232" s="58" t="s">
        <v>1040</v>
      </c>
      <c r="O232" s="58" t="s">
        <v>30</v>
      </c>
    </row>
    <row r="233" spans="1:15" ht="36" customHeight="1">
      <c r="A233" s="21" t="s">
        <v>463</v>
      </c>
      <c r="B233" s="21" t="s">
        <v>75</v>
      </c>
      <c r="C233" s="21" t="s">
        <v>76</v>
      </c>
      <c r="D233" s="58" t="s">
        <v>839</v>
      </c>
      <c r="E233" s="38" t="s">
        <v>48</v>
      </c>
      <c r="F233" s="58">
        <v>729</v>
      </c>
      <c r="G233" s="58" t="s">
        <v>886</v>
      </c>
      <c r="H233" s="58">
        <v>2.88</v>
      </c>
      <c r="I233" s="58">
        <v>50401000000</v>
      </c>
      <c r="J233" s="58" t="s">
        <v>1264</v>
      </c>
      <c r="K233" s="59">
        <v>1707627.1186440678</v>
      </c>
      <c r="L233" s="60" t="s">
        <v>1125</v>
      </c>
      <c r="M233" s="25">
        <v>41639</v>
      </c>
      <c r="N233" s="58" t="s">
        <v>1042</v>
      </c>
      <c r="O233" s="58" t="s">
        <v>71</v>
      </c>
    </row>
    <row r="234" spans="1:15" ht="36" customHeight="1">
      <c r="A234" s="21" t="s">
        <v>669</v>
      </c>
      <c r="B234" s="21" t="s">
        <v>864</v>
      </c>
      <c r="C234" s="21">
        <v>6613040</v>
      </c>
      <c r="D234" s="35" t="s">
        <v>939</v>
      </c>
      <c r="E234" s="38" t="s">
        <v>48</v>
      </c>
      <c r="F234" s="58">
        <v>876</v>
      </c>
      <c r="G234" s="58" t="s">
        <v>35</v>
      </c>
      <c r="H234" s="58">
        <v>1</v>
      </c>
      <c r="I234" s="58">
        <v>50401000000</v>
      </c>
      <c r="J234" s="58" t="s">
        <v>1264</v>
      </c>
      <c r="K234" s="59">
        <v>1708983.0508474577</v>
      </c>
      <c r="L234" s="60" t="s">
        <v>1125</v>
      </c>
      <c r="M234" s="25">
        <v>41639</v>
      </c>
      <c r="N234" s="58" t="s">
        <v>1042</v>
      </c>
      <c r="O234" s="58" t="s">
        <v>30</v>
      </c>
    </row>
    <row r="235" spans="1:15" ht="60" customHeight="1">
      <c r="A235" s="21" t="s">
        <v>670</v>
      </c>
      <c r="B235" s="21" t="s">
        <v>356</v>
      </c>
      <c r="C235" s="21" t="s">
        <v>443</v>
      </c>
      <c r="D235" s="35" t="s">
        <v>840</v>
      </c>
      <c r="E235" s="38" t="s">
        <v>48</v>
      </c>
      <c r="F235" s="58">
        <v>245</v>
      </c>
      <c r="G235" s="35" t="s">
        <v>358</v>
      </c>
      <c r="H235" s="58" t="s">
        <v>77</v>
      </c>
      <c r="I235" s="80" t="s">
        <v>837</v>
      </c>
      <c r="J235" s="58" t="s">
        <v>1257</v>
      </c>
      <c r="K235" s="59">
        <v>2086121.1864406781</v>
      </c>
      <c r="L235" s="60" t="s">
        <v>1125</v>
      </c>
      <c r="M235" s="25">
        <v>41639</v>
      </c>
      <c r="N235" s="58" t="s">
        <v>1038</v>
      </c>
      <c r="O235" s="58" t="s">
        <v>30</v>
      </c>
    </row>
    <row r="236" spans="1:15" ht="36" customHeight="1">
      <c r="A236" s="21" t="s">
        <v>671</v>
      </c>
      <c r="B236" s="21" t="s">
        <v>838</v>
      </c>
      <c r="C236" s="21">
        <v>8519000</v>
      </c>
      <c r="D236" s="58" t="s">
        <v>938</v>
      </c>
      <c r="E236" s="38" t="s">
        <v>48</v>
      </c>
      <c r="F236" s="58">
        <v>876</v>
      </c>
      <c r="G236" s="58" t="s">
        <v>35</v>
      </c>
      <c r="H236" s="58" t="s">
        <v>77</v>
      </c>
      <c r="I236" s="58">
        <v>50401000000</v>
      </c>
      <c r="J236" s="58" t="s">
        <v>1264</v>
      </c>
      <c r="K236" s="59">
        <v>1700000</v>
      </c>
      <c r="L236" s="60" t="s">
        <v>1124</v>
      </c>
      <c r="M236" s="25">
        <v>41639</v>
      </c>
      <c r="N236" s="58" t="s">
        <v>1042</v>
      </c>
      <c r="O236" s="58" t="s">
        <v>30</v>
      </c>
    </row>
    <row r="237" spans="1:15" ht="60" customHeight="1">
      <c r="A237" s="21" t="s">
        <v>672</v>
      </c>
      <c r="B237" s="21">
        <v>90</v>
      </c>
      <c r="C237" s="21">
        <v>9310000</v>
      </c>
      <c r="D237" s="35" t="s">
        <v>1265</v>
      </c>
      <c r="E237" s="38" t="s">
        <v>48</v>
      </c>
      <c r="F237" s="122" t="s">
        <v>849</v>
      </c>
      <c r="G237" s="122" t="s">
        <v>850</v>
      </c>
      <c r="H237" s="122">
        <v>1.1164000000000001</v>
      </c>
      <c r="I237" s="122">
        <v>50401000000</v>
      </c>
      <c r="J237" s="122" t="s">
        <v>1264</v>
      </c>
      <c r="K237" s="123">
        <v>2197840</v>
      </c>
      <c r="L237" s="124" t="s">
        <v>1125</v>
      </c>
      <c r="M237" s="25">
        <v>42004</v>
      </c>
      <c r="N237" s="122" t="s">
        <v>1038</v>
      </c>
      <c r="O237" s="122" t="s">
        <v>30</v>
      </c>
    </row>
    <row r="238" spans="1:15" ht="36" customHeight="1">
      <c r="A238" s="21" t="s">
        <v>673</v>
      </c>
      <c r="B238" s="21" t="s">
        <v>209</v>
      </c>
      <c r="C238" s="21" t="s">
        <v>875</v>
      </c>
      <c r="D238" s="35" t="s">
        <v>854</v>
      </c>
      <c r="E238" s="38" t="s">
        <v>48</v>
      </c>
      <c r="F238" s="58">
        <v>796</v>
      </c>
      <c r="G238" s="58" t="s">
        <v>173</v>
      </c>
      <c r="H238" s="58">
        <f>239+357+360+357</f>
        <v>1313</v>
      </c>
      <c r="I238" s="58" t="s">
        <v>855</v>
      </c>
      <c r="J238" s="58" t="s">
        <v>1264</v>
      </c>
      <c r="K238" s="59">
        <v>2619577.9661016949</v>
      </c>
      <c r="L238" s="60" t="s">
        <v>1125</v>
      </c>
      <c r="M238" s="25">
        <v>41639</v>
      </c>
      <c r="N238" s="58" t="s">
        <v>1042</v>
      </c>
      <c r="O238" s="58" t="s">
        <v>71</v>
      </c>
    </row>
    <row r="239" spans="1:15" ht="60" customHeight="1">
      <c r="A239" s="21" t="s">
        <v>674</v>
      </c>
      <c r="B239" s="21" t="s">
        <v>356</v>
      </c>
      <c r="C239" s="21" t="s">
        <v>443</v>
      </c>
      <c r="D239" s="35" t="s">
        <v>840</v>
      </c>
      <c r="E239" s="38" t="s">
        <v>48</v>
      </c>
      <c r="F239" s="58">
        <v>245</v>
      </c>
      <c r="G239" s="35" t="s">
        <v>358</v>
      </c>
      <c r="H239" s="58" t="s">
        <v>77</v>
      </c>
      <c r="I239" s="58">
        <v>52401000000</v>
      </c>
      <c r="J239" s="58" t="s">
        <v>1263</v>
      </c>
      <c r="K239" s="59">
        <v>2659028.8135593222</v>
      </c>
      <c r="L239" s="60" t="s">
        <v>1125</v>
      </c>
      <c r="M239" s="25">
        <v>41639</v>
      </c>
      <c r="N239" s="58" t="s">
        <v>1038</v>
      </c>
      <c r="O239" s="58" t="s">
        <v>30</v>
      </c>
    </row>
    <row r="240" spans="1:15" ht="36" customHeight="1">
      <c r="A240" s="34" t="s">
        <v>675</v>
      </c>
      <c r="B240" s="27" t="s">
        <v>1797</v>
      </c>
      <c r="C240" s="27" t="s">
        <v>1798</v>
      </c>
      <c r="D240" s="28" t="s">
        <v>1927</v>
      </c>
      <c r="E240" s="38" t="s">
        <v>48</v>
      </c>
      <c r="F240" s="27" t="s">
        <v>34</v>
      </c>
      <c r="G240" s="28" t="s">
        <v>35</v>
      </c>
      <c r="H240" s="29">
        <v>1</v>
      </c>
      <c r="I240" s="27" t="s">
        <v>855</v>
      </c>
      <c r="J240" s="28" t="s">
        <v>1264</v>
      </c>
      <c r="K240" s="29">
        <v>1630000</v>
      </c>
      <c r="L240" s="27" t="s">
        <v>1125</v>
      </c>
      <c r="M240" s="30">
        <v>41974</v>
      </c>
      <c r="N240" s="28" t="s">
        <v>1042</v>
      </c>
      <c r="O240" s="22" t="s">
        <v>30</v>
      </c>
    </row>
    <row r="241" spans="1:67" ht="60" customHeight="1">
      <c r="A241" s="21" t="s">
        <v>676</v>
      </c>
      <c r="B241" s="21" t="s">
        <v>870</v>
      </c>
      <c r="C241" s="21" t="s">
        <v>871</v>
      </c>
      <c r="D241" s="35" t="s">
        <v>844</v>
      </c>
      <c r="E241" s="38" t="s">
        <v>48</v>
      </c>
      <c r="F241" s="122">
        <v>234</v>
      </c>
      <c r="G241" s="122" t="s">
        <v>845</v>
      </c>
      <c r="H241" s="122">
        <v>4.0179999999999998</v>
      </c>
      <c r="I241" s="122" t="s">
        <v>846</v>
      </c>
      <c r="J241" s="122" t="s">
        <v>1263</v>
      </c>
      <c r="K241" s="123">
        <v>2442000</v>
      </c>
      <c r="L241" s="124" t="s">
        <v>1125</v>
      </c>
      <c r="M241" s="25">
        <v>42004</v>
      </c>
      <c r="N241" s="122" t="s">
        <v>1038</v>
      </c>
      <c r="O241" s="122" t="s">
        <v>30</v>
      </c>
    </row>
    <row r="242" spans="1:67" ht="36" customHeight="1">
      <c r="A242" s="21" t="s">
        <v>677</v>
      </c>
      <c r="B242" s="27" t="s">
        <v>373</v>
      </c>
      <c r="C242" s="27" t="s">
        <v>108</v>
      </c>
      <c r="D242" s="28" t="s">
        <v>863</v>
      </c>
      <c r="E242" s="38" t="s">
        <v>48</v>
      </c>
      <c r="F242" s="27" t="s">
        <v>34</v>
      </c>
      <c r="G242" s="28" t="s">
        <v>35</v>
      </c>
      <c r="H242" s="29">
        <v>1</v>
      </c>
      <c r="I242" s="21" t="s">
        <v>837</v>
      </c>
      <c r="J242" s="35" t="s">
        <v>1257</v>
      </c>
      <c r="K242" s="24">
        <v>21600000</v>
      </c>
      <c r="L242" s="27" t="s">
        <v>1125</v>
      </c>
      <c r="M242" s="30">
        <v>41974</v>
      </c>
      <c r="N242" s="28" t="s">
        <v>1042</v>
      </c>
      <c r="O242" s="22" t="s">
        <v>30</v>
      </c>
    </row>
    <row r="243" spans="1:67" ht="60" customHeight="1">
      <c r="A243" s="21" t="s">
        <v>678</v>
      </c>
      <c r="B243" s="21" t="s">
        <v>356</v>
      </c>
      <c r="C243" s="21" t="s">
        <v>443</v>
      </c>
      <c r="D243" s="35" t="s">
        <v>840</v>
      </c>
      <c r="E243" s="38" t="s">
        <v>48</v>
      </c>
      <c r="F243" s="58">
        <v>245</v>
      </c>
      <c r="G243" s="35" t="s">
        <v>358</v>
      </c>
      <c r="H243" s="58" t="s">
        <v>77</v>
      </c>
      <c r="I243" s="58">
        <v>50401000000</v>
      </c>
      <c r="J243" s="58" t="s">
        <v>1264</v>
      </c>
      <c r="K243" s="59">
        <v>4742838.9830508474</v>
      </c>
      <c r="L243" s="60" t="s">
        <v>1125</v>
      </c>
      <c r="M243" s="25">
        <v>41639</v>
      </c>
      <c r="N243" s="58" t="s">
        <v>1038</v>
      </c>
      <c r="O243" s="58" t="s">
        <v>30</v>
      </c>
    </row>
    <row r="244" spans="1:67" ht="36" customHeight="1">
      <c r="A244" s="21" t="s">
        <v>679</v>
      </c>
      <c r="B244" s="21" t="s">
        <v>865</v>
      </c>
      <c r="C244" s="21" t="s">
        <v>866</v>
      </c>
      <c r="D244" s="35" t="s">
        <v>940</v>
      </c>
      <c r="E244" s="38" t="s">
        <v>48</v>
      </c>
      <c r="F244" s="56" t="s">
        <v>132</v>
      </c>
      <c r="G244" s="35" t="s">
        <v>208</v>
      </c>
      <c r="H244" s="35" t="s">
        <v>77</v>
      </c>
      <c r="I244" s="58">
        <v>50401000000</v>
      </c>
      <c r="J244" s="58" t="s">
        <v>1264</v>
      </c>
      <c r="K244" s="59">
        <v>4911864.4067796608</v>
      </c>
      <c r="L244" s="60" t="s">
        <v>1125</v>
      </c>
      <c r="M244" s="25">
        <v>41639</v>
      </c>
      <c r="N244" s="58" t="s">
        <v>1042</v>
      </c>
      <c r="O244" s="58" t="s">
        <v>30</v>
      </c>
    </row>
    <row r="245" spans="1:67" ht="36" customHeight="1">
      <c r="A245" s="38" t="s">
        <v>680</v>
      </c>
      <c r="B245" s="27" t="s">
        <v>1939</v>
      </c>
      <c r="C245" s="27" t="s">
        <v>160</v>
      </c>
      <c r="D245" s="28" t="s">
        <v>1940</v>
      </c>
      <c r="E245" s="38" t="s">
        <v>48</v>
      </c>
      <c r="F245" s="27" t="s">
        <v>34</v>
      </c>
      <c r="G245" s="28" t="s">
        <v>35</v>
      </c>
      <c r="H245" s="29">
        <v>1</v>
      </c>
      <c r="I245" s="27" t="s">
        <v>855</v>
      </c>
      <c r="J245" s="28" t="s">
        <v>1264</v>
      </c>
      <c r="K245" s="29">
        <v>2400000</v>
      </c>
      <c r="L245" s="27" t="s">
        <v>1125</v>
      </c>
      <c r="M245" s="30">
        <v>42004</v>
      </c>
      <c r="N245" s="28" t="s">
        <v>1042</v>
      </c>
      <c r="O245" s="22" t="s">
        <v>30</v>
      </c>
    </row>
    <row r="246" spans="1:67" ht="36" customHeight="1">
      <c r="A246" s="21" t="s">
        <v>681</v>
      </c>
      <c r="B246" s="44" t="s">
        <v>868</v>
      </c>
      <c r="C246" s="44">
        <v>7511050</v>
      </c>
      <c r="D246" s="35" t="s">
        <v>869</v>
      </c>
      <c r="E246" s="38" t="s">
        <v>48</v>
      </c>
      <c r="F246" s="58">
        <v>876</v>
      </c>
      <c r="G246" s="58" t="s">
        <v>35</v>
      </c>
      <c r="H246" s="58">
        <v>1</v>
      </c>
      <c r="I246" s="58" t="s">
        <v>132</v>
      </c>
      <c r="J246" s="58" t="s">
        <v>134</v>
      </c>
      <c r="K246" s="59">
        <v>5250000</v>
      </c>
      <c r="L246" s="60" t="s">
        <v>1125</v>
      </c>
      <c r="M246" s="25">
        <v>41639</v>
      </c>
      <c r="N246" s="58" t="s">
        <v>1042</v>
      </c>
      <c r="O246" s="58" t="s">
        <v>30</v>
      </c>
    </row>
    <row r="247" spans="1:67" ht="60" customHeight="1">
      <c r="A247" s="21" t="s">
        <v>682</v>
      </c>
      <c r="B247" s="27" t="s">
        <v>879</v>
      </c>
      <c r="C247" s="27" t="s">
        <v>881</v>
      </c>
      <c r="D247" s="58" t="s">
        <v>880</v>
      </c>
      <c r="E247" s="38" t="s">
        <v>48</v>
      </c>
      <c r="F247" s="58">
        <v>876</v>
      </c>
      <c r="G247" s="58" t="s">
        <v>35</v>
      </c>
      <c r="H247" s="58">
        <v>1</v>
      </c>
      <c r="I247" s="58" t="s">
        <v>132</v>
      </c>
      <c r="J247" s="58" t="s">
        <v>134</v>
      </c>
      <c r="K247" s="59">
        <v>5826271.1864406783</v>
      </c>
      <c r="L247" s="60" t="s">
        <v>1125</v>
      </c>
      <c r="M247" s="25">
        <v>41639</v>
      </c>
      <c r="N247" s="58" t="s">
        <v>1038</v>
      </c>
      <c r="O247" s="58" t="s">
        <v>30</v>
      </c>
    </row>
    <row r="248" spans="1:67" ht="60" customHeight="1">
      <c r="A248" s="21" t="s">
        <v>683</v>
      </c>
      <c r="B248" s="21" t="s">
        <v>130</v>
      </c>
      <c r="C248" s="21" t="s">
        <v>131</v>
      </c>
      <c r="D248" s="35" t="s">
        <v>1101</v>
      </c>
      <c r="E248" s="38" t="s">
        <v>48</v>
      </c>
      <c r="F248" s="58">
        <v>876</v>
      </c>
      <c r="G248" s="58" t="s">
        <v>35</v>
      </c>
      <c r="H248" s="58">
        <v>1</v>
      </c>
      <c r="I248" s="58" t="s">
        <v>132</v>
      </c>
      <c r="J248" s="58" t="s">
        <v>1102</v>
      </c>
      <c r="K248" s="59">
        <v>8000000</v>
      </c>
      <c r="L248" s="60" t="s">
        <v>1125</v>
      </c>
      <c r="M248" s="25">
        <v>41639</v>
      </c>
      <c r="N248" s="58" t="s">
        <v>1042</v>
      </c>
      <c r="O248" s="58" t="s">
        <v>30</v>
      </c>
    </row>
    <row r="249" spans="1:67" s="19" customFormat="1" ht="36" customHeight="1">
      <c r="A249" s="21" t="s">
        <v>684</v>
      </c>
      <c r="B249" s="21" t="s">
        <v>84</v>
      </c>
      <c r="C249" s="21" t="s">
        <v>1322</v>
      </c>
      <c r="D249" s="58" t="s">
        <v>836</v>
      </c>
      <c r="E249" s="38" t="s">
        <v>48</v>
      </c>
      <c r="F249" s="58">
        <v>112</v>
      </c>
      <c r="G249" s="58" t="s">
        <v>87</v>
      </c>
      <c r="H249" s="58" t="s">
        <v>77</v>
      </c>
      <c r="I249" s="58" t="s">
        <v>837</v>
      </c>
      <c r="J249" s="58" t="s">
        <v>1257</v>
      </c>
      <c r="K249" s="59">
        <v>4000000</v>
      </c>
      <c r="L249" s="60" t="s">
        <v>1125</v>
      </c>
      <c r="M249" s="25">
        <v>41639</v>
      </c>
      <c r="N249" s="58" t="s">
        <v>1042</v>
      </c>
      <c r="O249" s="35" t="s">
        <v>71</v>
      </c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</row>
    <row r="250" spans="1:67" s="19" customFormat="1" ht="36" customHeight="1">
      <c r="A250" s="21" t="s">
        <v>1151</v>
      </c>
      <c r="B250" s="21" t="s">
        <v>84</v>
      </c>
      <c r="C250" s="21" t="s">
        <v>1322</v>
      </c>
      <c r="D250" s="58" t="s">
        <v>836</v>
      </c>
      <c r="E250" s="38" t="s">
        <v>48</v>
      </c>
      <c r="F250" s="58">
        <v>112</v>
      </c>
      <c r="G250" s="58" t="s">
        <v>87</v>
      </c>
      <c r="H250" s="58" t="s">
        <v>77</v>
      </c>
      <c r="I250" s="58">
        <v>52401000000</v>
      </c>
      <c r="J250" s="58" t="s">
        <v>1263</v>
      </c>
      <c r="K250" s="59">
        <v>5000000</v>
      </c>
      <c r="L250" s="60" t="s">
        <v>1125</v>
      </c>
      <c r="M250" s="25">
        <v>41639</v>
      </c>
      <c r="N250" s="58" t="s">
        <v>1042</v>
      </c>
      <c r="O250" s="35" t="s">
        <v>71</v>
      </c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</row>
    <row r="251" spans="1:67" s="19" customFormat="1" ht="36" customHeight="1">
      <c r="A251" s="21" t="s">
        <v>685</v>
      </c>
      <c r="B251" s="21" t="s">
        <v>84</v>
      </c>
      <c r="C251" s="21" t="s">
        <v>1323</v>
      </c>
      <c r="D251" s="58" t="s">
        <v>1025</v>
      </c>
      <c r="E251" s="38" t="s">
        <v>48</v>
      </c>
      <c r="F251" s="58">
        <v>112</v>
      </c>
      <c r="G251" s="58" t="s">
        <v>87</v>
      </c>
      <c r="H251" s="58" t="s">
        <v>77</v>
      </c>
      <c r="I251" s="58">
        <v>50401000000</v>
      </c>
      <c r="J251" s="58" t="s">
        <v>1264</v>
      </c>
      <c r="K251" s="59">
        <v>6000000</v>
      </c>
      <c r="L251" s="60" t="s">
        <v>1124</v>
      </c>
      <c r="M251" s="25">
        <v>41639</v>
      </c>
      <c r="N251" s="21" t="s">
        <v>1042</v>
      </c>
      <c r="O251" s="35" t="s">
        <v>30</v>
      </c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</row>
    <row r="252" spans="1:67" s="19" customFormat="1" ht="36" customHeight="1">
      <c r="A252" s="21" t="s">
        <v>686</v>
      </c>
      <c r="B252" s="21" t="s">
        <v>84</v>
      </c>
      <c r="C252" s="21" t="s">
        <v>1324</v>
      </c>
      <c r="D252" s="58" t="s">
        <v>836</v>
      </c>
      <c r="E252" s="38" t="s">
        <v>48</v>
      </c>
      <c r="F252" s="58">
        <v>112</v>
      </c>
      <c r="G252" s="58" t="s">
        <v>87</v>
      </c>
      <c r="H252" s="58" t="s">
        <v>77</v>
      </c>
      <c r="I252" s="58">
        <v>50401000000</v>
      </c>
      <c r="J252" s="58" t="s">
        <v>1264</v>
      </c>
      <c r="K252" s="59">
        <v>6000000</v>
      </c>
      <c r="L252" s="60" t="s">
        <v>1125</v>
      </c>
      <c r="M252" s="25">
        <v>41639</v>
      </c>
      <c r="N252" s="58" t="s">
        <v>1042</v>
      </c>
      <c r="O252" s="35" t="s">
        <v>71</v>
      </c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</row>
    <row r="253" spans="1:67" s="19" customFormat="1" ht="60" customHeight="1">
      <c r="A253" s="21" t="s">
        <v>687</v>
      </c>
      <c r="B253" s="21" t="s">
        <v>360</v>
      </c>
      <c r="C253" s="21" t="s">
        <v>361</v>
      </c>
      <c r="D253" s="58" t="s">
        <v>1325</v>
      </c>
      <c r="E253" s="38" t="s">
        <v>48</v>
      </c>
      <c r="F253" s="58">
        <v>876</v>
      </c>
      <c r="G253" s="58" t="s">
        <v>35</v>
      </c>
      <c r="H253" s="58">
        <v>1</v>
      </c>
      <c r="I253" s="58">
        <v>50401000000</v>
      </c>
      <c r="J253" s="58" t="s">
        <v>1264</v>
      </c>
      <c r="K253" s="59">
        <v>9322033</v>
      </c>
      <c r="L253" s="60" t="s">
        <v>1123</v>
      </c>
      <c r="M253" s="25">
        <v>41729</v>
      </c>
      <c r="N253" s="35" t="s">
        <v>1058</v>
      </c>
      <c r="O253" s="35" t="s">
        <v>30</v>
      </c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</row>
    <row r="254" spans="1:67" s="19" customFormat="1" ht="36" customHeight="1">
      <c r="A254" s="21" t="s">
        <v>688</v>
      </c>
      <c r="B254" s="27" t="s">
        <v>373</v>
      </c>
      <c r="C254" s="27" t="s">
        <v>108</v>
      </c>
      <c r="D254" s="28" t="s">
        <v>863</v>
      </c>
      <c r="E254" s="38" t="s">
        <v>48</v>
      </c>
      <c r="F254" s="27" t="s">
        <v>34</v>
      </c>
      <c r="G254" s="28" t="s">
        <v>35</v>
      </c>
      <c r="H254" s="29">
        <v>1</v>
      </c>
      <c r="I254" s="27" t="s">
        <v>856</v>
      </c>
      <c r="J254" s="35" t="s">
        <v>1263</v>
      </c>
      <c r="K254" s="24">
        <v>21600000</v>
      </c>
      <c r="L254" s="27" t="s">
        <v>1125</v>
      </c>
      <c r="M254" s="30">
        <v>41974</v>
      </c>
      <c r="N254" s="28" t="s">
        <v>1042</v>
      </c>
      <c r="O254" s="22" t="s">
        <v>30</v>
      </c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</row>
    <row r="255" spans="1:67" s="19" customFormat="1" ht="48" customHeight="1">
      <c r="A255" s="55" t="s">
        <v>689</v>
      </c>
      <c r="B255" s="21">
        <v>45</v>
      </c>
      <c r="C255" s="21" t="s">
        <v>286</v>
      </c>
      <c r="D255" s="35" t="s">
        <v>883</v>
      </c>
      <c r="E255" s="38" t="s">
        <v>48</v>
      </c>
      <c r="F255" s="21" t="s">
        <v>34</v>
      </c>
      <c r="G255" s="35" t="s">
        <v>35</v>
      </c>
      <c r="H255" s="35">
        <v>1</v>
      </c>
      <c r="I255" s="58">
        <v>50401000000</v>
      </c>
      <c r="J255" s="58" t="s">
        <v>1298</v>
      </c>
      <c r="K255" s="59">
        <v>29980000</v>
      </c>
      <c r="L255" s="60" t="s">
        <v>1123</v>
      </c>
      <c r="M255" s="25">
        <v>41639</v>
      </c>
      <c r="N255" s="58" t="s">
        <v>1058</v>
      </c>
      <c r="O255" s="58" t="s">
        <v>30</v>
      </c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</row>
    <row r="256" spans="1:67" s="19" customFormat="1" ht="60" customHeight="1">
      <c r="A256" s="21" t="s">
        <v>690</v>
      </c>
      <c r="B256" s="21" t="s">
        <v>130</v>
      </c>
      <c r="C256" s="21" t="s">
        <v>131</v>
      </c>
      <c r="D256" s="35" t="s">
        <v>878</v>
      </c>
      <c r="E256" s="38" t="s">
        <v>48</v>
      </c>
      <c r="F256" s="58">
        <v>876</v>
      </c>
      <c r="G256" s="58" t="s">
        <v>35</v>
      </c>
      <c r="H256" s="58">
        <v>1</v>
      </c>
      <c r="I256" s="58">
        <v>32</v>
      </c>
      <c r="J256" s="58" t="s">
        <v>1062</v>
      </c>
      <c r="K256" s="59">
        <v>27472033.898305085</v>
      </c>
      <c r="L256" s="60" t="s">
        <v>1125</v>
      </c>
      <c r="M256" s="25">
        <v>41639</v>
      </c>
      <c r="N256" s="58" t="s">
        <v>1038</v>
      </c>
      <c r="O256" s="58" t="s">
        <v>30</v>
      </c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</row>
    <row r="257" spans="1:67" s="19" customFormat="1" ht="36" customHeight="1">
      <c r="A257" s="21" t="s">
        <v>691</v>
      </c>
      <c r="B257" s="27" t="s">
        <v>373</v>
      </c>
      <c r="C257" s="27" t="s">
        <v>108</v>
      </c>
      <c r="D257" s="28" t="s">
        <v>863</v>
      </c>
      <c r="E257" s="38" t="s">
        <v>48</v>
      </c>
      <c r="F257" s="27" t="s">
        <v>34</v>
      </c>
      <c r="G257" s="28" t="s">
        <v>35</v>
      </c>
      <c r="H257" s="29">
        <v>1</v>
      </c>
      <c r="I257" s="27" t="s">
        <v>855</v>
      </c>
      <c r="J257" s="28" t="s">
        <v>1264</v>
      </c>
      <c r="K257" s="29">
        <v>55200000</v>
      </c>
      <c r="L257" s="27" t="s">
        <v>1125</v>
      </c>
      <c r="M257" s="30">
        <v>41974</v>
      </c>
      <c r="N257" s="28" t="s">
        <v>1042</v>
      </c>
      <c r="O257" s="22" t="s">
        <v>30</v>
      </c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</row>
    <row r="258" spans="1:67" s="19" customFormat="1" ht="36" customHeight="1">
      <c r="A258" s="21" t="s">
        <v>692</v>
      </c>
      <c r="B258" s="27" t="s">
        <v>307</v>
      </c>
      <c r="C258" s="27" t="s">
        <v>312</v>
      </c>
      <c r="D258" s="28" t="s">
        <v>321</v>
      </c>
      <c r="E258" s="38" t="s">
        <v>48</v>
      </c>
      <c r="F258" s="27" t="s">
        <v>34</v>
      </c>
      <c r="G258" s="28" t="s">
        <v>35</v>
      </c>
      <c r="H258" s="29">
        <v>1</v>
      </c>
      <c r="I258" s="27" t="s">
        <v>339</v>
      </c>
      <c r="J258" s="28" t="s">
        <v>1286</v>
      </c>
      <c r="K258" s="29">
        <v>5000000</v>
      </c>
      <c r="L258" s="27" t="s">
        <v>1123</v>
      </c>
      <c r="M258" s="25">
        <v>41455</v>
      </c>
      <c r="N258" s="21" t="s">
        <v>1042</v>
      </c>
      <c r="O258" s="28" t="s">
        <v>30</v>
      </c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</row>
    <row r="259" spans="1:67" s="19" customFormat="1" ht="36" customHeight="1">
      <c r="A259" s="21" t="s">
        <v>693</v>
      </c>
      <c r="B259" s="21" t="s">
        <v>126</v>
      </c>
      <c r="C259" s="21" t="s">
        <v>201</v>
      </c>
      <c r="D259" s="28" t="s">
        <v>928</v>
      </c>
      <c r="E259" s="38" t="s">
        <v>48</v>
      </c>
      <c r="F259" s="27" t="s">
        <v>34</v>
      </c>
      <c r="G259" s="28" t="s">
        <v>35</v>
      </c>
      <c r="H259" s="29">
        <v>3</v>
      </c>
      <c r="I259" s="27" t="s">
        <v>132</v>
      </c>
      <c r="J259" s="28" t="s">
        <v>134</v>
      </c>
      <c r="K259" s="29">
        <v>640000</v>
      </c>
      <c r="L259" s="27" t="s">
        <v>1125</v>
      </c>
      <c r="M259" s="25">
        <v>41639</v>
      </c>
      <c r="N259" s="28" t="s">
        <v>1042</v>
      </c>
      <c r="O259" s="28" t="s">
        <v>30</v>
      </c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</row>
    <row r="260" spans="1:67" s="19" customFormat="1" ht="36" customHeight="1">
      <c r="A260" s="21" t="s">
        <v>694</v>
      </c>
      <c r="B260" s="21" t="s">
        <v>437</v>
      </c>
      <c r="C260" s="21" t="s">
        <v>438</v>
      </c>
      <c r="D260" s="28" t="s">
        <v>439</v>
      </c>
      <c r="E260" s="38" t="s">
        <v>48</v>
      </c>
      <c r="F260" s="27" t="s">
        <v>34</v>
      </c>
      <c r="G260" s="28" t="s">
        <v>35</v>
      </c>
      <c r="H260" s="29" t="s">
        <v>77</v>
      </c>
      <c r="I260" s="27" t="s">
        <v>339</v>
      </c>
      <c r="J260" s="28" t="s">
        <v>1286</v>
      </c>
      <c r="K260" s="29">
        <v>898000</v>
      </c>
      <c r="L260" s="27" t="s">
        <v>1125</v>
      </c>
      <c r="M260" s="25">
        <v>41639</v>
      </c>
      <c r="N260" s="21" t="s">
        <v>1042</v>
      </c>
      <c r="O260" s="28" t="s">
        <v>30</v>
      </c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</row>
    <row r="261" spans="1:67" s="19" customFormat="1" ht="36" customHeight="1">
      <c r="A261" s="21" t="s">
        <v>695</v>
      </c>
      <c r="B261" s="27" t="s">
        <v>96</v>
      </c>
      <c r="C261" s="27" t="s">
        <v>97</v>
      </c>
      <c r="D261" s="28" t="s">
        <v>98</v>
      </c>
      <c r="E261" s="38" t="s">
        <v>48</v>
      </c>
      <c r="F261" s="27" t="s">
        <v>34</v>
      </c>
      <c r="G261" s="28" t="s">
        <v>35</v>
      </c>
      <c r="H261" s="29" t="s">
        <v>77</v>
      </c>
      <c r="I261" s="27" t="s">
        <v>132</v>
      </c>
      <c r="J261" s="28" t="s">
        <v>134</v>
      </c>
      <c r="K261" s="29">
        <v>1000000</v>
      </c>
      <c r="L261" s="27" t="s">
        <v>1125</v>
      </c>
      <c r="M261" s="25">
        <v>41639</v>
      </c>
      <c r="N261" s="21" t="s">
        <v>1042</v>
      </c>
      <c r="O261" s="28" t="s">
        <v>30</v>
      </c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</row>
    <row r="262" spans="1:67" s="19" customFormat="1" ht="36" customHeight="1">
      <c r="A262" s="21" t="s">
        <v>696</v>
      </c>
      <c r="B262" s="27" t="s">
        <v>994</v>
      </c>
      <c r="C262" s="27" t="s">
        <v>995</v>
      </c>
      <c r="D262" s="28" t="s">
        <v>993</v>
      </c>
      <c r="E262" s="38" t="s">
        <v>48</v>
      </c>
      <c r="F262" s="27" t="s">
        <v>34</v>
      </c>
      <c r="G262" s="28" t="s">
        <v>35</v>
      </c>
      <c r="H262" s="29">
        <v>3</v>
      </c>
      <c r="I262" s="27" t="s">
        <v>132</v>
      </c>
      <c r="J262" s="28" t="s">
        <v>134</v>
      </c>
      <c r="K262" s="29">
        <v>1000000</v>
      </c>
      <c r="L262" s="27" t="s">
        <v>1125</v>
      </c>
      <c r="M262" s="25">
        <v>41639</v>
      </c>
      <c r="N262" s="28" t="s">
        <v>1042</v>
      </c>
      <c r="O262" s="28" t="s">
        <v>30</v>
      </c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</row>
    <row r="263" spans="1:67" s="19" customFormat="1" ht="36" customHeight="1">
      <c r="A263" s="21" t="s">
        <v>697</v>
      </c>
      <c r="B263" s="21" t="s">
        <v>102</v>
      </c>
      <c r="C263" s="21" t="s">
        <v>440</v>
      </c>
      <c r="D263" s="28" t="s">
        <v>441</v>
      </c>
      <c r="E263" s="38" t="s">
        <v>48</v>
      </c>
      <c r="F263" s="27" t="s">
        <v>34</v>
      </c>
      <c r="G263" s="28" t="s">
        <v>35</v>
      </c>
      <c r="H263" s="29" t="s">
        <v>77</v>
      </c>
      <c r="I263" s="27" t="s">
        <v>339</v>
      </c>
      <c r="J263" s="28" t="s">
        <v>1286</v>
      </c>
      <c r="K263" s="29">
        <v>1019000.8474576272</v>
      </c>
      <c r="L263" s="27" t="s">
        <v>1123</v>
      </c>
      <c r="M263" s="25">
        <v>41639</v>
      </c>
      <c r="N263" s="28" t="s">
        <v>1042</v>
      </c>
      <c r="O263" s="28" t="s">
        <v>30</v>
      </c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</row>
    <row r="264" spans="1:67" s="19" customFormat="1" ht="36" customHeight="1">
      <c r="A264" s="21" t="s">
        <v>698</v>
      </c>
      <c r="B264" s="21" t="s">
        <v>84</v>
      </c>
      <c r="C264" s="21" t="s">
        <v>89</v>
      </c>
      <c r="D264" s="28" t="s">
        <v>320</v>
      </c>
      <c r="E264" s="38" t="s">
        <v>48</v>
      </c>
      <c r="F264" s="27" t="s">
        <v>355</v>
      </c>
      <c r="G264" s="28" t="s">
        <v>342</v>
      </c>
      <c r="H264" s="29" t="s">
        <v>77</v>
      </c>
      <c r="I264" s="27" t="s">
        <v>340</v>
      </c>
      <c r="J264" s="28" t="s">
        <v>1111</v>
      </c>
      <c r="K264" s="29">
        <v>2900000</v>
      </c>
      <c r="L264" s="27" t="s">
        <v>1123</v>
      </c>
      <c r="M264" s="25">
        <v>41639</v>
      </c>
      <c r="N264" s="21" t="s">
        <v>1042</v>
      </c>
      <c r="O264" s="28" t="s">
        <v>30</v>
      </c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</row>
    <row r="265" spans="1:67" s="19" customFormat="1" ht="48" customHeight="1">
      <c r="A265" s="55" t="s">
        <v>699</v>
      </c>
      <c r="B265" s="21" t="s">
        <v>159</v>
      </c>
      <c r="C265" s="21" t="s">
        <v>160</v>
      </c>
      <c r="D265" s="28" t="s">
        <v>319</v>
      </c>
      <c r="E265" s="38" t="s">
        <v>48</v>
      </c>
      <c r="F265" s="27" t="s">
        <v>34</v>
      </c>
      <c r="G265" s="28" t="s">
        <v>35</v>
      </c>
      <c r="H265" s="29">
        <v>1</v>
      </c>
      <c r="I265" s="27" t="s">
        <v>337</v>
      </c>
      <c r="J265" s="28" t="s">
        <v>338</v>
      </c>
      <c r="K265" s="29">
        <v>10000000</v>
      </c>
      <c r="L265" s="27" t="s">
        <v>1123</v>
      </c>
      <c r="M265" s="25">
        <v>41639</v>
      </c>
      <c r="N265" s="28" t="s">
        <v>1040</v>
      </c>
      <c r="O265" s="28" t="s">
        <v>30</v>
      </c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</row>
    <row r="266" spans="1:67" ht="48" customHeight="1">
      <c r="A266" s="21" t="s">
        <v>700</v>
      </c>
      <c r="B266" s="27" t="s">
        <v>309</v>
      </c>
      <c r="C266" s="27" t="s">
        <v>317</v>
      </c>
      <c r="D266" s="28" t="s">
        <v>318</v>
      </c>
      <c r="E266" s="38" t="s">
        <v>48</v>
      </c>
      <c r="F266" s="21" t="s">
        <v>92</v>
      </c>
      <c r="G266" s="35" t="s">
        <v>93</v>
      </c>
      <c r="H266" s="29">
        <v>6</v>
      </c>
      <c r="I266" s="27" t="s">
        <v>337</v>
      </c>
      <c r="J266" s="28" t="s">
        <v>338</v>
      </c>
      <c r="K266" s="29">
        <v>5200000</v>
      </c>
      <c r="L266" s="27" t="s">
        <v>1123</v>
      </c>
      <c r="M266" s="25">
        <v>41639</v>
      </c>
      <c r="N266" s="28" t="s">
        <v>1040</v>
      </c>
      <c r="O266" s="28" t="s">
        <v>30</v>
      </c>
    </row>
    <row r="267" spans="1:67" ht="48" customHeight="1">
      <c r="A267" s="55" t="s">
        <v>701</v>
      </c>
      <c r="B267" s="21" t="s">
        <v>159</v>
      </c>
      <c r="C267" s="21" t="s">
        <v>160</v>
      </c>
      <c r="D267" s="28" t="s">
        <v>319</v>
      </c>
      <c r="E267" s="38" t="s">
        <v>48</v>
      </c>
      <c r="F267" s="27" t="s">
        <v>34</v>
      </c>
      <c r="G267" s="28" t="s">
        <v>35</v>
      </c>
      <c r="H267" s="29">
        <v>1</v>
      </c>
      <c r="I267" s="27" t="s">
        <v>339</v>
      </c>
      <c r="J267" s="28" t="s">
        <v>1299</v>
      </c>
      <c r="K267" s="29">
        <v>3600000</v>
      </c>
      <c r="L267" s="27" t="s">
        <v>1124</v>
      </c>
      <c r="M267" s="25">
        <v>41639</v>
      </c>
      <c r="N267" s="28" t="s">
        <v>1040</v>
      </c>
      <c r="O267" s="28" t="s">
        <v>30</v>
      </c>
    </row>
    <row r="268" spans="1:67" ht="60" customHeight="1">
      <c r="A268" s="55" t="s">
        <v>702</v>
      </c>
      <c r="B268" s="35" t="s">
        <v>1030</v>
      </c>
      <c r="C268" s="35" t="s">
        <v>1029</v>
      </c>
      <c r="D268" s="28" t="s">
        <v>929</v>
      </c>
      <c r="E268" s="38" t="s">
        <v>48</v>
      </c>
      <c r="F268" s="27" t="s">
        <v>34</v>
      </c>
      <c r="G268" s="28" t="s">
        <v>35</v>
      </c>
      <c r="H268" s="29">
        <v>1</v>
      </c>
      <c r="I268" s="27" t="s">
        <v>340</v>
      </c>
      <c r="J268" s="28" t="s">
        <v>1300</v>
      </c>
      <c r="K268" s="29">
        <v>1000000</v>
      </c>
      <c r="L268" s="27" t="s">
        <v>1123</v>
      </c>
      <c r="M268" s="25">
        <v>41639</v>
      </c>
      <c r="N268" s="28" t="s">
        <v>1038</v>
      </c>
      <c r="O268" s="28" t="s">
        <v>30</v>
      </c>
    </row>
    <row r="269" spans="1:67" ht="36" customHeight="1">
      <c r="A269" s="21" t="s">
        <v>703</v>
      </c>
      <c r="B269" s="21" t="s">
        <v>130</v>
      </c>
      <c r="C269" s="21" t="s">
        <v>131</v>
      </c>
      <c r="D269" s="28" t="s">
        <v>996</v>
      </c>
      <c r="E269" s="38" t="s">
        <v>48</v>
      </c>
      <c r="F269" s="27" t="s">
        <v>34</v>
      </c>
      <c r="G269" s="28" t="s">
        <v>35</v>
      </c>
      <c r="H269" s="29">
        <v>1</v>
      </c>
      <c r="I269" s="27" t="s">
        <v>132</v>
      </c>
      <c r="J269" s="28" t="s">
        <v>134</v>
      </c>
      <c r="K269" s="29">
        <v>6555000</v>
      </c>
      <c r="L269" s="27" t="s">
        <v>1125</v>
      </c>
      <c r="M269" s="25">
        <v>41639</v>
      </c>
      <c r="N269" s="21" t="s">
        <v>1042</v>
      </c>
      <c r="O269" s="28" t="s">
        <v>30</v>
      </c>
    </row>
    <row r="270" spans="1:67" ht="36" customHeight="1">
      <c r="A270" s="21" t="s">
        <v>704</v>
      </c>
      <c r="B270" s="21" t="s">
        <v>84</v>
      </c>
      <c r="C270" s="21" t="s">
        <v>89</v>
      </c>
      <c r="D270" s="28" t="s">
        <v>320</v>
      </c>
      <c r="E270" s="38" t="s">
        <v>48</v>
      </c>
      <c r="F270" s="27" t="s">
        <v>355</v>
      </c>
      <c r="G270" s="28" t="s">
        <v>342</v>
      </c>
      <c r="H270" s="29" t="s">
        <v>77</v>
      </c>
      <c r="I270" s="27" t="s">
        <v>132</v>
      </c>
      <c r="J270" s="28" t="s">
        <v>134</v>
      </c>
      <c r="K270" s="29">
        <v>11578000</v>
      </c>
      <c r="L270" s="27" t="s">
        <v>1123</v>
      </c>
      <c r="M270" s="25">
        <v>41639</v>
      </c>
      <c r="N270" s="21" t="s">
        <v>1042</v>
      </c>
      <c r="O270" s="28" t="s">
        <v>30</v>
      </c>
    </row>
    <row r="271" spans="1:67" ht="36" customHeight="1">
      <c r="A271" s="21" t="s">
        <v>705</v>
      </c>
      <c r="B271" s="27" t="s">
        <v>121</v>
      </c>
      <c r="C271" s="27" t="s">
        <v>122</v>
      </c>
      <c r="D271" s="28" t="s">
        <v>322</v>
      </c>
      <c r="E271" s="38" t="s">
        <v>48</v>
      </c>
      <c r="F271" s="27" t="s">
        <v>34</v>
      </c>
      <c r="G271" s="28" t="s">
        <v>35</v>
      </c>
      <c r="H271" s="29">
        <v>1</v>
      </c>
      <c r="I271" s="27" t="s">
        <v>340</v>
      </c>
      <c r="J271" s="28" t="s">
        <v>1111</v>
      </c>
      <c r="K271" s="29">
        <v>14600000</v>
      </c>
      <c r="L271" s="27" t="s">
        <v>1123</v>
      </c>
      <c r="M271" s="25">
        <v>41639</v>
      </c>
      <c r="N271" s="21" t="s">
        <v>1042</v>
      </c>
      <c r="O271" s="28" t="s">
        <v>30</v>
      </c>
    </row>
    <row r="272" spans="1:67" ht="36" customHeight="1">
      <c r="A272" s="23">
        <v>287</v>
      </c>
      <c r="B272" s="27" t="s">
        <v>94</v>
      </c>
      <c r="C272" s="27" t="s">
        <v>123</v>
      </c>
      <c r="D272" s="28" t="s">
        <v>323</v>
      </c>
      <c r="E272" s="38" t="s">
        <v>48</v>
      </c>
      <c r="F272" s="27" t="s">
        <v>34</v>
      </c>
      <c r="G272" s="28" t="s">
        <v>35</v>
      </c>
      <c r="H272" s="29">
        <v>1</v>
      </c>
      <c r="I272" s="27" t="s">
        <v>340</v>
      </c>
      <c r="J272" s="28" t="s">
        <v>1111</v>
      </c>
      <c r="K272" s="29">
        <v>47240000</v>
      </c>
      <c r="L272" s="27" t="s">
        <v>1124</v>
      </c>
      <c r="M272" s="30">
        <v>41639</v>
      </c>
      <c r="N272" s="26" t="s">
        <v>1058</v>
      </c>
      <c r="O272" s="28" t="s">
        <v>30</v>
      </c>
    </row>
    <row r="273" spans="1:15" ht="36" customHeight="1">
      <c r="A273" s="21">
        <v>289</v>
      </c>
      <c r="B273" s="21" t="s">
        <v>1326</v>
      </c>
      <c r="C273" s="21">
        <v>3520000</v>
      </c>
      <c r="D273" s="21" t="s">
        <v>1022</v>
      </c>
      <c r="E273" s="38" t="s">
        <v>48</v>
      </c>
      <c r="F273" s="21">
        <v>876</v>
      </c>
      <c r="G273" s="21" t="s">
        <v>35</v>
      </c>
      <c r="H273" s="21" t="s">
        <v>77</v>
      </c>
      <c r="I273" s="21">
        <v>33401367000</v>
      </c>
      <c r="J273" s="21" t="s">
        <v>1110</v>
      </c>
      <c r="K273" s="24">
        <v>2500000</v>
      </c>
      <c r="L273" s="21" t="s">
        <v>1124</v>
      </c>
      <c r="M273" s="25">
        <v>41639</v>
      </c>
      <c r="N273" s="21" t="s">
        <v>1042</v>
      </c>
      <c r="O273" s="21" t="s">
        <v>30</v>
      </c>
    </row>
    <row r="274" spans="1:15" ht="36" customHeight="1">
      <c r="A274" s="21" t="s">
        <v>706</v>
      </c>
      <c r="B274" s="21" t="s">
        <v>94</v>
      </c>
      <c r="C274" s="21" t="s">
        <v>123</v>
      </c>
      <c r="D274" s="21" t="s">
        <v>935</v>
      </c>
      <c r="E274" s="38" t="s">
        <v>48</v>
      </c>
      <c r="F274" s="21" t="s">
        <v>34</v>
      </c>
      <c r="G274" s="21" t="s">
        <v>35</v>
      </c>
      <c r="H274" s="21" t="s">
        <v>1</v>
      </c>
      <c r="I274" s="21" t="s">
        <v>427</v>
      </c>
      <c r="J274" s="21" t="s">
        <v>428</v>
      </c>
      <c r="K274" s="24">
        <v>1815000</v>
      </c>
      <c r="L274" s="21" t="s">
        <v>1125</v>
      </c>
      <c r="M274" s="25">
        <v>41639</v>
      </c>
      <c r="N274" s="21" t="s">
        <v>1042</v>
      </c>
      <c r="O274" s="21" t="s">
        <v>30</v>
      </c>
    </row>
    <row r="275" spans="1:15" ht="36" customHeight="1">
      <c r="A275" s="21" t="s">
        <v>707</v>
      </c>
      <c r="B275" s="21" t="s">
        <v>94</v>
      </c>
      <c r="C275" s="21" t="s">
        <v>123</v>
      </c>
      <c r="D275" s="35" t="s">
        <v>435</v>
      </c>
      <c r="E275" s="38" t="s">
        <v>48</v>
      </c>
      <c r="F275" s="21" t="s">
        <v>34</v>
      </c>
      <c r="G275" s="21" t="s">
        <v>35</v>
      </c>
      <c r="H275" s="21" t="s">
        <v>1</v>
      </c>
      <c r="I275" s="21" t="s">
        <v>427</v>
      </c>
      <c r="J275" s="21" t="s">
        <v>428</v>
      </c>
      <c r="K275" s="24">
        <v>12750000</v>
      </c>
      <c r="L275" s="21" t="s">
        <v>1123</v>
      </c>
      <c r="M275" s="25">
        <v>41547</v>
      </c>
      <c r="N275" s="21" t="s">
        <v>1042</v>
      </c>
      <c r="O275" s="21" t="s">
        <v>30</v>
      </c>
    </row>
    <row r="276" spans="1:15" ht="36" customHeight="1">
      <c r="A276" s="21" t="s">
        <v>708</v>
      </c>
      <c r="B276" s="21" t="s">
        <v>285</v>
      </c>
      <c r="C276" s="21" t="s">
        <v>288</v>
      </c>
      <c r="D276" s="21" t="s">
        <v>936</v>
      </c>
      <c r="E276" s="38" t="s">
        <v>48</v>
      </c>
      <c r="F276" s="21" t="s">
        <v>34</v>
      </c>
      <c r="G276" s="21" t="s">
        <v>35</v>
      </c>
      <c r="H276" s="21" t="s">
        <v>1</v>
      </c>
      <c r="I276" s="21" t="s">
        <v>427</v>
      </c>
      <c r="J276" s="21" t="s">
        <v>428</v>
      </c>
      <c r="K276" s="24">
        <v>3500000</v>
      </c>
      <c r="L276" s="21" t="s">
        <v>1125</v>
      </c>
      <c r="M276" s="25">
        <v>41639</v>
      </c>
      <c r="N276" s="21" t="s">
        <v>1042</v>
      </c>
      <c r="O276" s="21" t="s">
        <v>30</v>
      </c>
    </row>
    <row r="277" spans="1:15" ht="36" customHeight="1">
      <c r="A277" s="21" t="s">
        <v>709</v>
      </c>
      <c r="B277" s="21" t="s">
        <v>393</v>
      </c>
      <c r="C277" s="21" t="s">
        <v>394</v>
      </c>
      <c r="D277" s="21" t="s">
        <v>425</v>
      </c>
      <c r="E277" s="38" t="s">
        <v>48</v>
      </c>
      <c r="F277" s="21" t="s">
        <v>371</v>
      </c>
      <c r="G277" s="21" t="s">
        <v>372</v>
      </c>
      <c r="H277" s="21" t="s">
        <v>426</v>
      </c>
      <c r="I277" s="21" t="s">
        <v>427</v>
      </c>
      <c r="J277" s="21" t="s">
        <v>428</v>
      </c>
      <c r="K277" s="24">
        <v>3800000</v>
      </c>
      <c r="L277" s="21" t="s">
        <v>1123</v>
      </c>
      <c r="M277" s="25">
        <v>41639</v>
      </c>
      <c r="N277" s="21" t="s">
        <v>1042</v>
      </c>
      <c r="O277" s="21" t="s">
        <v>30</v>
      </c>
    </row>
    <row r="278" spans="1:15" ht="36" customHeight="1">
      <c r="A278" s="21" t="s">
        <v>710</v>
      </c>
      <c r="B278" s="21" t="s">
        <v>424</v>
      </c>
      <c r="C278" s="21" t="s">
        <v>429</v>
      </c>
      <c r="D278" s="21" t="s">
        <v>430</v>
      </c>
      <c r="E278" s="38" t="s">
        <v>48</v>
      </c>
      <c r="F278" s="21" t="s">
        <v>300</v>
      </c>
      <c r="G278" s="35" t="s">
        <v>351</v>
      </c>
      <c r="H278" s="21" t="s">
        <v>431</v>
      </c>
      <c r="I278" s="21" t="s">
        <v>427</v>
      </c>
      <c r="J278" s="21" t="s">
        <v>428</v>
      </c>
      <c r="K278" s="24">
        <v>4050000</v>
      </c>
      <c r="L278" s="21" t="s">
        <v>1123</v>
      </c>
      <c r="M278" s="25">
        <v>41639</v>
      </c>
      <c r="N278" s="21" t="s">
        <v>1042</v>
      </c>
      <c r="O278" s="21" t="s">
        <v>30</v>
      </c>
    </row>
    <row r="279" spans="1:15" ht="36" customHeight="1">
      <c r="A279" s="21" t="s">
        <v>711</v>
      </c>
      <c r="B279" s="21" t="s">
        <v>424</v>
      </c>
      <c r="C279" s="21" t="s">
        <v>432</v>
      </c>
      <c r="D279" s="21" t="s">
        <v>433</v>
      </c>
      <c r="E279" s="38" t="s">
        <v>48</v>
      </c>
      <c r="F279" s="21" t="s">
        <v>99</v>
      </c>
      <c r="G279" s="21" t="s">
        <v>173</v>
      </c>
      <c r="H279" s="21" t="s">
        <v>434</v>
      </c>
      <c r="I279" s="21" t="s">
        <v>427</v>
      </c>
      <c r="J279" s="21" t="s">
        <v>428</v>
      </c>
      <c r="K279" s="24">
        <v>9440000</v>
      </c>
      <c r="L279" s="21" t="s">
        <v>1123</v>
      </c>
      <c r="M279" s="25">
        <v>41639</v>
      </c>
      <c r="N279" s="21" t="s">
        <v>1042</v>
      </c>
      <c r="O279" s="21" t="s">
        <v>30</v>
      </c>
    </row>
    <row r="280" spans="1:15" ht="38.25" customHeight="1">
      <c r="A280" s="55" t="s">
        <v>712</v>
      </c>
      <c r="B280" s="21" t="s">
        <v>390</v>
      </c>
      <c r="C280" s="21" t="s">
        <v>391</v>
      </c>
      <c r="D280" s="35" t="s">
        <v>1173</v>
      </c>
      <c r="E280" s="38" t="s">
        <v>48</v>
      </c>
      <c r="F280" s="21" t="s">
        <v>355</v>
      </c>
      <c r="G280" s="21" t="s">
        <v>342</v>
      </c>
      <c r="H280" s="21" t="s">
        <v>1174</v>
      </c>
      <c r="I280" s="21" t="s">
        <v>427</v>
      </c>
      <c r="J280" s="21" t="s">
        <v>428</v>
      </c>
      <c r="K280" s="24">
        <v>4070000</v>
      </c>
      <c r="L280" s="21" t="s">
        <v>1123</v>
      </c>
      <c r="M280" s="25">
        <v>41639</v>
      </c>
      <c r="N280" s="21" t="s">
        <v>1042</v>
      </c>
      <c r="O280" s="21" t="s">
        <v>30</v>
      </c>
    </row>
    <row r="281" spans="1:15" ht="48" customHeight="1">
      <c r="A281" s="21" t="s">
        <v>713</v>
      </c>
      <c r="B281" s="21" t="s">
        <v>94</v>
      </c>
      <c r="C281" s="21" t="s">
        <v>123</v>
      </c>
      <c r="D281" s="35" t="s">
        <v>404</v>
      </c>
      <c r="E281" s="38" t="s">
        <v>48</v>
      </c>
      <c r="F281" s="21">
        <v>876</v>
      </c>
      <c r="G281" s="35" t="s">
        <v>35</v>
      </c>
      <c r="H281" s="35">
        <v>1</v>
      </c>
      <c r="I281" s="21">
        <v>45277571000</v>
      </c>
      <c r="J281" s="35" t="s">
        <v>1105</v>
      </c>
      <c r="K281" s="24">
        <v>1490915.2542372881</v>
      </c>
      <c r="L281" s="21" t="s">
        <v>1123</v>
      </c>
      <c r="M281" s="25">
        <v>41455</v>
      </c>
      <c r="N281" s="21" t="s">
        <v>1042</v>
      </c>
      <c r="O281" s="35" t="s">
        <v>30</v>
      </c>
    </row>
    <row r="282" spans="1:15" ht="36" customHeight="1">
      <c r="A282" s="21" t="s">
        <v>714</v>
      </c>
      <c r="B282" s="21" t="s">
        <v>94</v>
      </c>
      <c r="C282" s="21" t="s">
        <v>123</v>
      </c>
      <c r="D282" s="35" t="s">
        <v>405</v>
      </c>
      <c r="E282" s="38" t="s">
        <v>48</v>
      </c>
      <c r="F282" s="21">
        <v>876</v>
      </c>
      <c r="G282" s="35" t="s">
        <v>35</v>
      </c>
      <c r="H282" s="35">
        <v>1</v>
      </c>
      <c r="I282" s="21">
        <v>45277571000</v>
      </c>
      <c r="J282" s="35" t="s">
        <v>1105</v>
      </c>
      <c r="K282" s="24">
        <v>2543000</v>
      </c>
      <c r="L282" s="21" t="s">
        <v>1123</v>
      </c>
      <c r="M282" s="25">
        <v>41455</v>
      </c>
      <c r="N282" s="35" t="s">
        <v>1042</v>
      </c>
      <c r="O282" s="35" t="s">
        <v>30</v>
      </c>
    </row>
    <row r="283" spans="1:15" ht="36" customHeight="1">
      <c r="A283" s="21" t="s">
        <v>715</v>
      </c>
      <c r="B283" s="21" t="s">
        <v>410</v>
      </c>
      <c r="C283" s="21" t="s">
        <v>411</v>
      </c>
      <c r="D283" s="35" t="s">
        <v>1021</v>
      </c>
      <c r="E283" s="38" t="s">
        <v>48</v>
      </c>
      <c r="F283" s="21">
        <v>876</v>
      </c>
      <c r="G283" s="35" t="s">
        <v>35</v>
      </c>
      <c r="H283" s="35">
        <v>1</v>
      </c>
      <c r="I283" s="21">
        <v>45277571000</v>
      </c>
      <c r="J283" s="35" t="s">
        <v>1105</v>
      </c>
      <c r="K283" s="24">
        <v>2967000</v>
      </c>
      <c r="L283" s="21" t="s">
        <v>1123</v>
      </c>
      <c r="M283" s="25">
        <v>41455</v>
      </c>
      <c r="N283" s="35" t="s">
        <v>1042</v>
      </c>
      <c r="O283" s="35" t="s">
        <v>30</v>
      </c>
    </row>
    <row r="284" spans="1:15" ht="36" customHeight="1">
      <c r="A284" s="21" t="s">
        <v>716</v>
      </c>
      <c r="B284" s="21" t="s">
        <v>94</v>
      </c>
      <c r="C284" s="21" t="s">
        <v>123</v>
      </c>
      <c r="D284" s="35" t="s">
        <v>1007</v>
      </c>
      <c r="E284" s="38" t="s">
        <v>48</v>
      </c>
      <c r="F284" s="21">
        <v>876</v>
      </c>
      <c r="G284" s="35" t="s">
        <v>35</v>
      </c>
      <c r="H284" s="35">
        <v>1</v>
      </c>
      <c r="I284" s="21">
        <v>45277571000</v>
      </c>
      <c r="J284" s="35" t="s">
        <v>1105</v>
      </c>
      <c r="K284" s="24">
        <v>3030000</v>
      </c>
      <c r="L284" s="21" t="s">
        <v>1123</v>
      </c>
      <c r="M284" s="25">
        <v>41547</v>
      </c>
      <c r="N284" s="35" t="s">
        <v>1042</v>
      </c>
      <c r="O284" s="35" t="s">
        <v>30</v>
      </c>
    </row>
    <row r="285" spans="1:15" ht="36" customHeight="1">
      <c r="A285" s="21" t="s">
        <v>717</v>
      </c>
      <c r="B285" s="21" t="s">
        <v>388</v>
      </c>
      <c r="C285" s="21" t="s">
        <v>389</v>
      </c>
      <c r="D285" s="35" t="s">
        <v>299</v>
      </c>
      <c r="E285" s="38" t="s">
        <v>48</v>
      </c>
      <c r="F285" s="21">
        <v>113</v>
      </c>
      <c r="G285" s="35" t="s">
        <v>351</v>
      </c>
      <c r="H285" s="35">
        <v>55</v>
      </c>
      <c r="I285" s="21">
        <v>45277571000</v>
      </c>
      <c r="J285" s="35" t="s">
        <v>1105</v>
      </c>
      <c r="K285" s="24">
        <v>1538135.5932203392</v>
      </c>
      <c r="L285" s="21" t="s">
        <v>1123</v>
      </c>
      <c r="M285" s="25">
        <v>41639</v>
      </c>
      <c r="N285" s="21" t="s">
        <v>1042</v>
      </c>
      <c r="O285" s="35" t="s">
        <v>30</v>
      </c>
    </row>
    <row r="286" spans="1:15" ht="36" customHeight="1">
      <c r="A286" s="21" t="s">
        <v>718</v>
      </c>
      <c r="B286" s="21" t="s">
        <v>390</v>
      </c>
      <c r="C286" s="21" t="s">
        <v>391</v>
      </c>
      <c r="D286" s="35" t="s">
        <v>392</v>
      </c>
      <c r="E286" s="38" t="s">
        <v>48</v>
      </c>
      <c r="F286" s="21">
        <v>168</v>
      </c>
      <c r="G286" s="35" t="s">
        <v>342</v>
      </c>
      <c r="H286" s="35">
        <v>60</v>
      </c>
      <c r="I286" s="21">
        <v>45277571000</v>
      </c>
      <c r="J286" s="35" t="s">
        <v>1105</v>
      </c>
      <c r="K286" s="24">
        <v>1962711.8644067799</v>
      </c>
      <c r="L286" s="21" t="s">
        <v>1123</v>
      </c>
      <c r="M286" s="25">
        <v>41639</v>
      </c>
      <c r="N286" s="21" t="s">
        <v>1042</v>
      </c>
      <c r="O286" s="35" t="s">
        <v>30</v>
      </c>
    </row>
    <row r="287" spans="1:15" ht="36" customHeight="1">
      <c r="A287" s="21" t="s">
        <v>719</v>
      </c>
      <c r="B287" s="21" t="s">
        <v>393</v>
      </c>
      <c r="C287" s="21" t="s">
        <v>394</v>
      </c>
      <c r="D287" s="35" t="s">
        <v>395</v>
      </c>
      <c r="E287" s="38" t="s">
        <v>48</v>
      </c>
      <c r="F287" s="21">
        <v>166</v>
      </c>
      <c r="G287" s="35" t="s">
        <v>372</v>
      </c>
      <c r="H287" s="35">
        <v>45000</v>
      </c>
      <c r="I287" s="21">
        <v>45277571000</v>
      </c>
      <c r="J287" s="35" t="s">
        <v>1105</v>
      </c>
      <c r="K287" s="24">
        <v>6355932.2033898309</v>
      </c>
      <c r="L287" s="21" t="s">
        <v>1123</v>
      </c>
      <c r="M287" s="25">
        <v>41639</v>
      </c>
      <c r="N287" s="35" t="s">
        <v>1042</v>
      </c>
      <c r="O287" s="35" t="s">
        <v>30</v>
      </c>
    </row>
    <row r="288" spans="1:15" ht="36" customHeight="1">
      <c r="A288" s="21" t="s">
        <v>1050</v>
      </c>
      <c r="B288" s="44" t="s">
        <v>1044</v>
      </c>
      <c r="C288" s="44" t="s">
        <v>89</v>
      </c>
      <c r="D288" s="45" t="s">
        <v>1045</v>
      </c>
      <c r="E288" s="38" t="s">
        <v>48</v>
      </c>
      <c r="F288" s="44" t="s">
        <v>86</v>
      </c>
      <c r="G288" s="45" t="s">
        <v>87</v>
      </c>
      <c r="H288" s="45">
        <v>351600</v>
      </c>
      <c r="I288" s="44" t="s">
        <v>1046</v>
      </c>
      <c r="J288" s="45" t="s">
        <v>1047</v>
      </c>
      <c r="K288" s="46">
        <v>8255000</v>
      </c>
      <c r="L288" s="44" t="s">
        <v>1291</v>
      </c>
      <c r="M288" s="25">
        <v>41639</v>
      </c>
      <c r="N288" s="45" t="s">
        <v>1042</v>
      </c>
      <c r="O288" s="45" t="s">
        <v>30</v>
      </c>
    </row>
    <row r="289" spans="1:15" ht="60" customHeight="1">
      <c r="A289" s="21" t="s">
        <v>720</v>
      </c>
      <c r="B289" s="21" t="s">
        <v>1156</v>
      </c>
      <c r="C289" s="21" t="s">
        <v>1157</v>
      </c>
      <c r="D289" s="45" t="s">
        <v>1155</v>
      </c>
      <c r="E289" s="38" t="s">
        <v>48</v>
      </c>
      <c r="F289" s="44" t="s">
        <v>34</v>
      </c>
      <c r="G289" s="45" t="s">
        <v>35</v>
      </c>
      <c r="H289" s="45">
        <v>1</v>
      </c>
      <c r="I289" s="44" t="s">
        <v>132</v>
      </c>
      <c r="J289" s="45" t="s">
        <v>1287</v>
      </c>
      <c r="K289" s="46">
        <v>3800000</v>
      </c>
      <c r="L289" s="44" t="s">
        <v>1126</v>
      </c>
      <c r="M289" s="25">
        <v>42094</v>
      </c>
      <c r="N289" s="45" t="s">
        <v>1038</v>
      </c>
      <c r="O289" s="45" t="s">
        <v>30</v>
      </c>
    </row>
    <row r="290" spans="1:15" ht="72" customHeight="1">
      <c r="A290" s="21" t="s">
        <v>721</v>
      </c>
      <c r="B290" s="21" t="s">
        <v>1150</v>
      </c>
      <c r="C290" s="21">
        <v>7420000</v>
      </c>
      <c r="D290" s="35" t="s">
        <v>1149</v>
      </c>
      <c r="E290" s="38" t="s">
        <v>48</v>
      </c>
      <c r="F290" s="21" t="s">
        <v>34</v>
      </c>
      <c r="G290" s="21" t="s">
        <v>35</v>
      </c>
      <c r="H290" s="35">
        <v>1</v>
      </c>
      <c r="I290" s="21" t="s">
        <v>29</v>
      </c>
      <c r="J290" s="21" t="s">
        <v>1105</v>
      </c>
      <c r="K290" s="24">
        <v>8446000</v>
      </c>
      <c r="L290" s="21" t="s">
        <v>1125</v>
      </c>
      <c r="M290" s="25">
        <v>42339</v>
      </c>
      <c r="N290" s="21" t="s">
        <v>1042</v>
      </c>
      <c r="O290" s="35" t="s">
        <v>30</v>
      </c>
    </row>
    <row r="291" spans="1:15" ht="67.5" customHeight="1">
      <c r="A291" s="21" t="s">
        <v>722</v>
      </c>
      <c r="B291" s="21" t="s">
        <v>352</v>
      </c>
      <c r="C291" s="21" t="s">
        <v>101</v>
      </c>
      <c r="D291" s="35" t="s">
        <v>1327</v>
      </c>
      <c r="E291" s="38" t="s">
        <v>48</v>
      </c>
      <c r="F291" s="21" t="s">
        <v>99</v>
      </c>
      <c r="G291" s="21" t="s">
        <v>173</v>
      </c>
      <c r="H291" s="35">
        <v>1</v>
      </c>
      <c r="I291" s="35" t="s">
        <v>469</v>
      </c>
      <c r="J291" s="35" t="s">
        <v>470</v>
      </c>
      <c r="K291" s="24">
        <v>5200000</v>
      </c>
      <c r="L291" s="21" t="s">
        <v>1123</v>
      </c>
      <c r="M291" s="25">
        <v>41639</v>
      </c>
      <c r="N291" s="21" t="s">
        <v>1042</v>
      </c>
      <c r="O291" s="21" t="s">
        <v>30</v>
      </c>
    </row>
    <row r="292" spans="1:15" ht="67.5" customHeight="1">
      <c r="A292" s="55" t="s">
        <v>723</v>
      </c>
      <c r="B292" s="21" t="s">
        <v>91</v>
      </c>
      <c r="C292" s="21" t="s">
        <v>95</v>
      </c>
      <c r="D292" s="35" t="s">
        <v>908</v>
      </c>
      <c r="E292" s="38" t="s">
        <v>48</v>
      </c>
      <c r="F292" s="21" t="s">
        <v>34</v>
      </c>
      <c r="G292" s="21" t="s">
        <v>35</v>
      </c>
      <c r="H292" s="35" t="s">
        <v>77</v>
      </c>
      <c r="I292" s="21" t="s">
        <v>132</v>
      </c>
      <c r="J292" s="21" t="s">
        <v>134</v>
      </c>
      <c r="K292" s="24">
        <v>71620000</v>
      </c>
      <c r="L292" s="21" t="s">
        <v>1123</v>
      </c>
      <c r="M292" s="25">
        <v>41639</v>
      </c>
      <c r="N292" s="21" t="s">
        <v>1042</v>
      </c>
      <c r="O292" s="21" t="s">
        <v>30</v>
      </c>
    </row>
    <row r="293" spans="1:15" ht="67.5" customHeight="1">
      <c r="A293" s="21" t="s">
        <v>724</v>
      </c>
      <c r="B293" s="21" t="s">
        <v>352</v>
      </c>
      <c r="C293" s="21" t="s">
        <v>101</v>
      </c>
      <c r="D293" s="35" t="s">
        <v>276</v>
      </c>
      <c r="E293" s="38" t="s">
        <v>48</v>
      </c>
      <c r="F293" s="21" t="s">
        <v>99</v>
      </c>
      <c r="G293" s="21" t="s">
        <v>173</v>
      </c>
      <c r="H293" s="35">
        <v>1</v>
      </c>
      <c r="I293" s="21" t="s">
        <v>132</v>
      </c>
      <c r="J293" s="21" t="s">
        <v>1682</v>
      </c>
      <c r="K293" s="62">
        <v>42300432</v>
      </c>
      <c r="L293" s="21" t="s">
        <v>1125</v>
      </c>
      <c r="M293" s="25">
        <v>41852</v>
      </c>
      <c r="N293" s="21" t="s">
        <v>1042</v>
      </c>
      <c r="O293" s="21" t="s">
        <v>30</v>
      </c>
    </row>
    <row r="294" spans="1:15" ht="60" customHeight="1">
      <c r="A294" s="21" t="s">
        <v>725</v>
      </c>
      <c r="B294" s="21" t="s">
        <v>262</v>
      </c>
      <c r="C294" s="21" t="s">
        <v>263</v>
      </c>
      <c r="D294" s="35" t="s">
        <v>264</v>
      </c>
      <c r="E294" s="38" t="s">
        <v>48</v>
      </c>
      <c r="F294" s="21" t="s">
        <v>34</v>
      </c>
      <c r="G294" s="35" t="s">
        <v>35</v>
      </c>
      <c r="H294" s="35">
        <v>1</v>
      </c>
      <c r="I294" s="21" t="s">
        <v>1091</v>
      </c>
      <c r="J294" s="35" t="s">
        <v>1092</v>
      </c>
      <c r="K294" s="24">
        <v>17000000</v>
      </c>
      <c r="L294" s="21" t="s">
        <v>1125</v>
      </c>
      <c r="M294" s="25">
        <v>41639</v>
      </c>
      <c r="N294" s="35" t="s">
        <v>1038</v>
      </c>
      <c r="O294" s="35" t="s">
        <v>30</v>
      </c>
    </row>
    <row r="295" spans="1:15" ht="56.25" customHeight="1">
      <c r="A295" s="55" t="s">
        <v>726</v>
      </c>
      <c r="B295" s="21" t="s">
        <v>269</v>
      </c>
      <c r="C295" s="21" t="s">
        <v>253</v>
      </c>
      <c r="D295" s="35" t="s">
        <v>254</v>
      </c>
      <c r="E295" s="38" t="s">
        <v>48</v>
      </c>
      <c r="F295" s="21" t="s">
        <v>99</v>
      </c>
      <c r="G295" s="35" t="s">
        <v>173</v>
      </c>
      <c r="H295" s="24">
        <v>200</v>
      </c>
      <c r="I295" s="21" t="s">
        <v>132</v>
      </c>
      <c r="J295" s="35" t="s">
        <v>1148</v>
      </c>
      <c r="K295" s="24">
        <v>17000000</v>
      </c>
      <c r="L295" s="21" t="s">
        <v>1123</v>
      </c>
      <c r="M295" s="25">
        <v>41639</v>
      </c>
      <c r="N295" s="35" t="s">
        <v>1058</v>
      </c>
      <c r="O295" s="35" t="s">
        <v>30</v>
      </c>
    </row>
    <row r="296" spans="1:15" ht="56.25" customHeight="1">
      <c r="A296" s="55" t="s">
        <v>727</v>
      </c>
      <c r="B296" s="21" t="s">
        <v>172</v>
      </c>
      <c r="C296" s="21" t="s">
        <v>110</v>
      </c>
      <c r="D296" s="35" t="s">
        <v>259</v>
      </c>
      <c r="E296" s="38" t="s">
        <v>48</v>
      </c>
      <c r="F296" s="21" t="s">
        <v>99</v>
      </c>
      <c r="G296" s="35" t="s">
        <v>173</v>
      </c>
      <c r="H296" s="24">
        <v>8511</v>
      </c>
      <c r="I296" s="21" t="s">
        <v>132</v>
      </c>
      <c r="J296" s="35" t="s">
        <v>134</v>
      </c>
      <c r="K296" s="24">
        <v>1300493389.8305085</v>
      </c>
      <c r="L296" s="21" t="s">
        <v>1123</v>
      </c>
      <c r="M296" s="25">
        <v>41820</v>
      </c>
      <c r="N296" s="35" t="s">
        <v>1039</v>
      </c>
      <c r="O296" s="35" t="s">
        <v>30</v>
      </c>
    </row>
    <row r="297" spans="1:15" ht="56.25" customHeight="1">
      <c r="A297" s="55" t="s">
        <v>728</v>
      </c>
      <c r="B297" s="21" t="s">
        <v>269</v>
      </c>
      <c r="C297" s="21" t="s">
        <v>253</v>
      </c>
      <c r="D297" s="35" t="s">
        <v>255</v>
      </c>
      <c r="E297" s="38" t="s">
        <v>48</v>
      </c>
      <c r="F297" s="21" t="s">
        <v>99</v>
      </c>
      <c r="G297" s="35" t="s">
        <v>173</v>
      </c>
      <c r="H297" s="24">
        <v>200</v>
      </c>
      <c r="I297" s="21" t="s">
        <v>132</v>
      </c>
      <c r="J297" s="35" t="s">
        <v>1148</v>
      </c>
      <c r="K297" s="24">
        <v>27900000</v>
      </c>
      <c r="L297" s="21" t="s">
        <v>1123</v>
      </c>
      <c r="M297" s="25">
        <v>41639</v>
      </c>
      <c r="N297" s="35" t="s">
        <v>1058</v>
      </c>
      <c r="O297" s="35" t="s">
        <v>30</v>
      </c>
    </row>
    <row r="298" spans="1:15" ht="48" customHeight="1">
      <c r="A298" s="21" t="s">
        <v>729</v>
      </c>
      <c r="B298" s="21" t="s">
        <v>174</v>
      </c>
      <c r="C298" s="21" t="s">
        <v>175</v>
      </c>
      <c r="D298" s="35" t="s">
        <v>176</v>
      </c>
      <c r="E298" s="38" t="s">
        <v>48</v>
      </c>
      <c r="F298" s="21" t="s">
        <v>65</v>
      </c>
      <c r="G298" s="35" t="s">
        <v>68</v>
      </c>
      <c r="H298" s="35">
        <v>5054</v>
      </c>
      <c r="I298" s="21" t="s">
        <v>132</v>
      </c>
      <c r="J298" s="35" t="s">
        <v>134</v>
      </c>
      <c r="K298" s="24">
        <v>55000000</v>
      </c>
      <c r="L298" s="21" t="s">
        <v>1123</v>
      </c>
      <c r="M298" s="25">
        <v>41851</v>
      </c>
      <c r="N298" s="35" t="s">
        <v>1058</v>
      </c>
      <c r="O298" s="35" t="s">
        <v>30</v>
      </c>
    </row>
    <row r="299" spans="1:15" ht="38.25" customHeight="1">
      <c r="A299" s="21" t="s">
        <v>730</v>
      </c>
      <c r="B299" s="21" t="s">
        <v>187</v>
      </c>
      <c r="C299" s="21" t="s">
        <v>188</v>
      </c>
      <c r="D299" s="35" t="s">
        <v>1063</v>
      </c>
      <c r="E299" s="38" t="s">
        <v>48</v>
      </c>
      <c r="F299" s="21" t="s">
        <v>119</v>
      </c>
      <c r="G299" s="35" t="s">
        <v>120</v>
      </c>
      <c r="H299" s="35" t="s">
        <v>77</v>
      </c>
      <c r="I299" s="21" t="s">
        <v>132</v>
      </c>
      <c r="J299" s="35" t="s">
        <v>134</v>
      </c>
      <c r="K299" s="24">
        <v>100000000</v>
      </c>
      <c r="L299" s="21" t="s">
        <v>1125</v>
      </c>
      <c r="M299" s="25">
        <v>43281</v>
      </c>
      <c r="N299" s="35" t="s">
        <v>1042</v>
      </c>
      <c r="O299" s="35" t="s">
        <v>30</v>
      </c>
    </row>
    <row r="300" spans="1:15" ht="72" customHeight="1">
      <c r="A300" s="21" t="s">
        <v>731</v>
      </c>
      <c r="B300" s="35" t="s">
        <v>206</v>
      </c>
      <c r="C300" s="35" t="s">
        <v>207</v>
      </c>
      <c r="D300" s="35" t="s">
        <v>1087</v>
      </c>
      <c r="E300" s="38" t="s">
        <v>48</v>
      </c>
      <c r="F300" s="21" t="s">
        <v>153</v>
      </c>
      <c r="G300" s="27" t="s">
        <v>154</v>
      </c>
      <c r="H300" s="35" t="s">
        <v>77</v>
      </c>
      <c r="I300" s="21" t="s">
        <v>132</v>
      </c>
      <c r="J300" s="35" t="s">
        <v>134</v>
      </c>
      <c r="K300" s="24">
        <v>2118644</v>
      </c>
      <c r="L300" s="21" t="s">
        <v>1123</v>
      </c>
      <c r="M300" s="25">
        <v>41547</v>
      </c>
      <c r="N300" s="35" t="s">
        <v>1058</v>
      </c>
      <c r="O300" s="35" t="s">
        <v>30</v>
      </c>
    </row>
    <row r="301" spans="1:15" ht="48" customHeight="1">
      <c r="A301" s="21" t="s">
        <v>732</v>
      </c>
      <c r="B301" s="44" t="s">
        <v>139</v>
      </c>
      <c r="C301" s="44" t="s">
        <v>140</v>
      </c>
      <c r="D301" s="45" t="s">
        <v>900</v>
      </c>
      <c r="E301" s="38" t="s">
        <v>48</v>
      </c>
      <c r="F301" s="44" t="s">
        <v>34</v>
      </c>
      <c r="G301" s="45" t="s">
        <v>35</v>
      </c>
      <c r="H301" s="45">
        <v>1</v>
      </c>
      <c r="I301" s="44" t="s">
        <v>29</v>
      </c>
      <c r="J301" s="45" t="s">
        <v>1252</v>
      </c>
      <c r="K301" s="46">
        <v>16668000</v>
      </c>
      <c r="L301" s="44" t="s">
        <v>1123</v>
      </c>
      <c r="M301" s="25">
        <v>41820</v>
      </c>
      <c r="N301" s="45" t="s">
        <v>1042</v>
      </c>
      <c r="O301" s="45" t="s">
        <v>30</v>
      </c>
    </row>
    <row r="302" spans="1:15" ht="84" customHeight="1">
      <c r="A302" s="55" t="s">
        <v>733</v>
      </c>
      <c r="B302" s="21" t="s">
        <v>32</v>
      </c>
      <c r="C302" s="21" t="s">
        <v>60</v>
      </c>
      <c r="D302" s="21" t="s">
        <v>61</v>
      </c>
      <c r="E302" s="38" t="s">
        <v>48</v>
      </c>
      <c r="F302" s="21" t="s">
        <v>34</v>
      </c>
      <c r="G302" s="21" t="s">
        <v>35</v>
      </c>
      <c r="H302" s="21" t="s">
        <v>1</v>
      </c>
      <c r="I302" s="21" t="s">
        <v>29</v>
      </c>
      <c r="J302" s="21" t="s">
        <v>1293</v>
      </c>
      <c r="K302" s="74">
        <v>3000000</v>
      </c>
      <c r="L302" s="21" t="s">
        <v>1125</v>
      </c>
      <c r="M302" s="25">
        <v>41639</v>
      </c>
      <c r="N302" s="21" t="s">
        <v>1058</v>
      </c>
      <c r="O302" s="21" t="s">
        <v>59</v>
      </c>
    </row>
    <row r="303" spans="1:15" ht="60" customHeight="1">
      <c r="A303" s="55" t="s">
        <v>734</v>
      </c>
      <c r="B303" s="21" t="s">
        <v>32</v>
      </c>
      <c r="C303" s="21" t="s">
        <v>57</v>
      </c>
      <c r="D303" s="21" t="s">
        <v>58</v>
      </c>
      <c r="E303" s="38" t="s">
        <v>48</v>
      </c>
      <c r="F303" s="21" t="s">
        <v>34</v>
      </c>
      <c r="G303" s="21" t="s">
        <v>35</v>
      </c>
      <c r="H303" s="21" t="s">
        <v>1</v>
      </c>
      <c r="I303" s="21" t="s">
        <v>29</v>
      </c>
      <c r="J303" s="21" t="s">
        <v>1293</v>
      </c>
      <c r="K303" s="74">
        <v>15282000</v>
      </c>
      <c r="L303" s="21" t="s">
        <v>1123</v>
      </c>
      <c r="M303" s="25">
        <v>41639</v>
      </c>
      <c r="N303" s="21" t="s">
        <v>1038</v>
      </c>
      <c r="O303" s="21" t="s">
        <v>59</v>
      </c>
    </row>
    <row r="304" spans="1:15" ht="72" customHeight="1">
      <c r="A304" s="21" t="s">
        <v>735</v>
      </c>
      <c r="B304" s="21" t="s">
        <v>130</v>
      </c>
      <c r="C304" s="21" t="s">
        <v>1095</v>
      </c>
      <c r="D304" s="35" t="s">
        <v>1146</v>
      </c>
      <c r="E304" s="38" t="s">
        <v>48</v>
      </c>
      <c r="F304" s="21" t="s">
        <v>34</v>
      </c>
      <c r="G304" s="35" t="s">
        <v>35</v>
      </c>
      <c r="H304" s="35">
        <v>1</v>
      </c>
      <c r="I304" s="35" t="s">
        <v>132</v>
      </c>
      <c r="J304" s="35" t="s">
        <v>1098</v>
      </c>
      <c r="K304" s="24">
        <v>50000000</v>
      </c>
      <c r="L304" s="21" t="s">
        <v>1125</v>
      </c>
      <c r="M304" s="25">
        <v>42369</v>
      </c>
      <c r="N304" s="35" t="s">
        <v>1058</v>
      </c>
      <c r="O304" s="35" t="s">
        <v>30</v>
      </c>
    </row>
    <row r="305" spans="1:15" ht="204" customHeight="1">
      <c r="A305" s="21" t="s">
        <v>736</v>
      </c>
      <c r="B305" s="21" t="s">
        <v>130</v>
      </c>
      <c r="C305" s="21" t="s">
        <v>1095</v>
      </c>
      <c r="D305" s="35" t="s">
        <v>1161</v>
      </c>
      <c r="E305" s="38" t="s">
        <v>48</v>
      </c>
      <c r="F305" s="21" t="s">
        <v>34</v>
      </c>
      <c r="G305" s="35" t="s">
        <v>35</v>
      </c>
      <c r="H305" s="35">
        <v>1</v>
      </c>
      <c r="I305" s="35" t="s">
        <v>132</v>
      </c>
      <c r="J305" s="35" t="s">
        <v>1097</v>
      </c>
      <c r="K305" s="24">
        <v>3500000000</v>
      </c>
      <c r="L305" s="21" t="s">
        <v>1123</v>
      </c>
      <c r="M305" s="25">
        <v>42369</v>
      </c>
      <c r="N305" s="35" t="s">
        <v>1039</v>
      </c>
      <c r="O305" s="35" t="s">
        <v>30</v>
      </c>
    </row>
    <row r="306" spans="1:15" ht="48" customHeight="1">
      <c r="A306" s="21" t="s">
        <v>737</v>
      </c>
      <c r="B306" s="21" t="s">
        <v>55</v>
      </c>
      <c r="C306" s="21" t="s">
        <v>56</v>
      </c>
      <c r="D306" s="35" t="s">
        <v>895</v>
      </c>
      <c r="E306" s="38" t="s">
        <v>48</v>
      </c>
      <c r="F306" s="21" t="s">
        <v>34</v>
      </c>
      <c r="G306" s="35" t="s">
        <v>35</v>
      </c>
      <c r="H306" s="35">
        <v>1</v>
      </c>
      <c r="I306" s="21" t="s">
        <v>29</v>
      </c>
      <c r="J306" s="35" t="s">
        <v>1105</v>
      </c>
      <c r="K306" s="74">
        <v>11250000</v>
      </c>
      <c r="L306" s="21" t="s">
        <v>1125</v>
      </c>
      <c r="M306" s="25">
        <v>41639</v>
      </c>
      <c r="N306" s="35" t="s">
        <v>1058</v>
      </c>
      <c r="O306" s="35" t="s">
        <v>30</v>
      </c>
    </row>
    <row r="307" spans="1:15" ht="48" customHeight="1">
      <c r="A307" s="21" t="s">
        <v>738</v>
      </c>
      <c r="B307" s="21" t="s">
        <v>198</v>
      </c>
      <c r="C307" s="21" t="s">
        <v>199</v>
      </c>
      <c r="D307" s="35" t="s">
        <v>1069</v>
      </c>
      <c r="E307" s="38" t="s">
        <v>48</v>
      </c>
      <c r="F307" s="35" t="s">
        <v>132</v>
      </c>
      <c r="G307" s="35" t="s">
        <v>208</v>
      </c>
      <c r="H307" s="35" t="s">
        <v>77</v>
      </c>
      <c r="I307" s="56" t="s">
        <v>132</v>
      </c>
      <c r="J307" s="35" t="s">
        <v>1107</v>
      </c>
      <c r="K307" s="24">
        <v>5000000</v>
      </c>
      <c r="L307" s="21" t="s">
        <v>1125</v>
      </c>
      <c r="M307" s="25">
        <v>42004</v>
      </c>
      <c r="N307" s="35" t="s">
        <v>1058</v>
      </c>
      <c r="O307" s="35" t="s">
        <v>30</v>
      </c>
    </row>
    <row r="308" spans="1:15" ht="36" customHeight="1">
      <c r="A308" s="21" t="s">
        <v>739</v>
      </c>
      <c r="B308" s="35" t="s">
        <v>198</v>
      </c>
      <c r="C308" s="35">
        <v>7111030</v>
      </c>
      <c r="D308" s="35" t="s">
        <v>1082</v>
      </c>
      <c r="E308" s="38" t="s">
        <v>48</v>
      </c>
      <c r="F308" s="35">
        <v>954</v>
      </c>
      <c r="G308" s="35" t="s">
        <v>191</v>
      </c>
      <c r="H308" s="35" t="s">
        <v>77</v>
      </c>
      <c r="I308" s="56" t="s">
        <v>132</v>
      </c>
      <c r="J308" s="35" t="s">
        <v>1106</v>
      </c>
      <c r="K308" s="24">
        <v>14000000</v>
      </c>
      <c r="L308" s="21" t="s">
        <v>1125</v>
      </c>
      <c r="M308" s="25">
        <v>42004</v>
      </c>
      <c r="N308" s="35" t="s">
        <v>1042</v>
      </c>
      <c r="O308" s="35" t="s">
        <v>30</v>
      </c>
    </row>
    <row r="309" spans="1:15" ht="36" customHeight="1">
      <c r="A309" s="55" t="s">
        <v>740</v>
      </c>
      <c r="B309" s="21" t="s">
        <v>84</v>
      </c>
      <c r="C309" s="21" t="s">
        <v>89</v>
      </c>
      <c r="D309" s="21" t="s">
        <v>85</v>
      </c>
      <c r="E309" s="38" t="s">
        <v>48</v>
      </c>
      <c r="F309" s="21" t="s">
        <v>86</v>
      </c>
      <c r="G309" s="21" t="s">
        <v>87</v>
      </c>
      <c r="H309" s="24" t="s">
        <v>77</v>
      </c>
      <c r="I309" s="21" t="s">
        <v>29</v>
      </c>
      <c r="J309" s="21" t="s">
        <v>1293</v>
      </c>
      <c r="K309" s="24">
        <v>3700000</v>
      </c>
      <c r="L309" s="21" t="s">
        <v>1123</v>
      </c>
      <c r="M309" s="25">
        <v>42004</v>
      </c>
      <c r="N309" s="21" t="s">
        <v>1042</v>
      </c>
      <c r="O309" s="21" t="s">
        <v>30</v>
      </c>
    </row>
    <row r="310" spans="1:15" ht="60" customHeight="1">
      <c r="A310" s="81" t="s">
        <v>741</v>
      </c>
      <c r="B310" s="81" t="s">
        <v>115</v>
      </c>
      <c r="C310" s="81" t="s">
        <v>113</v>
      </c>
      <c r="D310" s="82" t="s">
        <v>1415</v>
      </c>
      <c r="E310" s="38" t="s">
        <v>48</v>
      </c>
      <c r="F310" s="81" t="s">
        <v>34</v>
      </c>
      <c r="G310" s="82" t="s">
        <v>35</v>
      </c>
      <c r="H310" s="82">
        <v>1</v>
      </c>
      <c r="I310" s="83" t="s">
        <v>162</v>
      </c>
      <c r="J310" s="81" t="s">
        <v>1206</v>
      </c>
      <c r="K310" s="77">
        <v>3389830.5084745763</v>
      </c>
      <c r="L310" s="81" t="s">
        <v>1124</v>
      </c>
      <c r="M310" s="84">
        <v>41517</v>
      </c>
      <c r="N310" s="82" t="s">
        <v>1038</v>
      </c>
      <c r="O310" s="82" t="s">
        <v>30</v>
      </c>
    </row>
    <row r="311" spans="1:15" ht="84" customHeight="1">
      <c r="A311" s="21" t="s">
        <v>742</v>
      </c>
      <c r="B311" s="21" t="s">
        <v>115</v>
      </c>
      <c r="C311" s="21" t="s">
        <v>1119</v>
      </c>
      <c r="D311" s="35" t="s">
        <v>1120</v>
      </c>
      <c r="E311" s="38" t="s">
        <v>48</v>
      </c>
      <c r="F311" s="21">
        <v>876</v>
      </c>
      <c r="G311" s="35" t="s">
        <v>35</v>
      </c>
      <c r="H311" s="35">
        <v>1</v>
      </c>
      <c r="I311" s="21" t="s">
        <v>285</v>
      </c>
      <c r="J311" s="35" t="s">
        <v>1105</v>
      </c>
      <c r="K311" s="77">
        <v>625000</v>
      </c>
      <c r="L311" s="21" t="s">
        <v>1123</v>
      </c>
      <c r="M311" s="25">
        <v>41639</v>
      </c>
      <c r="N311" s="35" t="s">
        <v>1038</v>
      </c>
      <c r="O311" s="35" t="s">
        <v>30</v>
      </c>
    </row>
    <row r="312" spans="1:15" ht="36" customHeight="1">
      <c r="A312" s="21" t="s">
        <v>743</v>
      </c>
      <c r="B312" s="21" t="s">
        <v>221</v>
      </c>
      <c r="C312" s="23" t="s">
        <v>222</v>
      </c>
      <c r="D312" s="35" t="s">
        <v>224</v>
      </c>
      <c r="E312" s="38" t="s">
        <v>48</v>
      </c>
      <c r="F312" s="21">
        <v>876</v>
      </c>
      <c r="G312" s="35" t="s">
        <v>35</v>
      </c>
      <c r="H312" s="35">
        <v>1</v>
      </c>
      <c r="I312" s="21" t="s">
        <v>29</v>
      </c>
      <c r="J312" s="35" t="s">
        <v>1293</v>
      </c>
      <c r="K312" s="24">
        <v>2114380</v>
      </c>
      <c r="L312" s="21" t="s">
        <v>1124</v>
      </c>
      <c r="M312" s="25">
        <v>41547</v>
      </c>
      <c r="N312" s="26" t="s">
        <v>1058</v>
      </c>
      <c r="O312" s="35" t="s">
        <v>30</v>
      </c>
    </row>
    <row r="313" spans="1:15" ht="48" customHeight="1">
      <c r="A313" s="21" t="s">
        <v>744</v>
      </c>
      <c r="B313" s="21" t="s">
        <v>221</v>
      </c>
      <c r="C313" s="23" t="s">
        <v>222</v>
      </c>
      <c r="D313" s="35" t="s">
        <v>225</v>
      </c>
      <c r="E313" s="38" t="s">
        <v>48</v>
      </c>
      <c r="F313" s="21">
        <v>876</v>
      </c>
      <c r="G313" s="35" t="s">
        <v>35</v>
      </c>
      <c r="H313" s="35">
        <v>1</v>
      </c>
      <c r="I313" s="21" t="s">
        <v>29</v>
      </c>
      <c r="J313" s="35" t="s">
        <v>1105</v>
      </c>
      <c r="K313" s="24">
        <v>2720400</v>
      </c>
      <c r="L313" s="21" t="s">
        <v>1125</v>
      </c>
      <c r="M313" s="25">
        <v>41639</v>
      </c>
      <c r="N313" s="26" t="s">
        <v>1058</v>
      </c>
      <c r="O313" s="35" t="s">
        <v>30</v>
      </c>
    </row>
    <row r="314" spans="1:15" ht="48" customHeight="1">
      <c r="A314" s="21" t="s">
        <v>745</v>
      </c>
      <c r="B314" s="21" t="s">
        <v>221</v>
      </c>
      <c r="C314" s="23" t="s">
        <v>222</v>
      </c>
      <c r="D314" s="35" t="s">
        <v>228</v>
      </c>
      <c r="E314" s="38" t="s">
        <v>48</v>
      </c>
      <c r="F314" s="21">
        <v>876</v>
      </c>
      <c r="G314" s="35" t="s">
        <v>35</v>
      </c>
      <c r="H314" s="35">
        <v>1</v>
      </c>
      <c r="I314" s="21" t="s">
        <v>29</v>
      </c>
      <c r="J314" s="35" t="s">
        <v>1105</v>
      </c>
      <c r="K314" s="24">
        <v>3000000</v>
      </c>
      <c r="L314" s="21" t="s">
        <v>1123</v>
      </c>
      <c r="M314" s="25">
        <v>41547</v>
      </c>
      <c r="N314" s="26" t="s">
        <v>1040</v>
      </c>
      <c r="O314" s="35" t="s">
        <v>30</v>
      </c>
    </row>
    <row r="315" spans="1:15" ht="48" customHeight="1">
      <c r="A315" s="21" t="s">
        <v>746</v>
      </c>
      <c r="B315" s="21" t="s">
        <v>210</v>
      </c>
      <c r="C315" s="21" t="s">
        <v>211</v>
      </c>
      <c r="D315" s="35" t="s">
        <v>1328</v>
      </c>
      <c r="E315" s="38" t="s">
        <v>48</v>
      </c>
      <c r="F315" s="21" t="s">
        <v>34</v>
      </c>
      <c r="G315" s="35" t="s">
        <v>35</v>
      </c>
      <c r="H315" s="35">
        <v>1</v>
      </c>
      <c r="I315" s="21" t="s">
        <v>132</v>
      </c>
      <c r="J315" s="35" t="s">
        <v>134</v>
      </c>
      <c r="K315" s="24">
        <v>3200000</v>
      </c>
      <c r="L315" s="21" t="s">
        <v>1125</v>
      </c>
      <c r="M315" s="25">
        <v>41639</v>
      </c>
      <c r="N315" s="35" t="s">
        <v>1058</v>
      </c>
      <c r="O315" s="35" t="s">
        <v>30</v>
      </c>
    </row>
    <row r="316" spans="1:15" ht="48" customHeight="1">
      <c r="A316" s="21" t="s">
        <v>747</v>
      </c>
      <c r="B316" s="21" t="s">
        <v>221</v>
      </c>
      <c r="C316" s="23" t="s">
        <v>222</v>
      </c>
      <c r="D316" s="35" t="s">
        <v>227</v>
      </c>
      <c r="E316" s="38" t="s">
        <v>48</v>
      </c>
      <c r="F316" s="21">
        <v>876</v>
      </c>
      <c r="G316" s="35" t="s">
        <v>35</v>
      </c>
      <c r="H316" s="35">
        <v>1</v>
      </c>
      <c r="I316" s="21" t="s">
        <v>29</v>
      </c>
      <c r="J316" s="35" t="s">
        <v>1105</v>
      </c>
      <c r="K316" s="24">
        <v>5000000</v>
      </c>
      <c r="L316" s="21" t="s">
        <v>1125</v>
      </c>
      <c r="M316" s="25">
        <v>41639</v>
      </c>
      <c r="N316" s="26" t="s">
        <v>1040</v>
      </c>
      <c r="O316" s="35" t="s">
        <v>30</v>
      </c>
    </row>
    <row r="317" spans="1:15" ht="48" customHeight="1">
      <c r="A317" s="21" t="s">
        <v>748</v>
      </c>
      <c r="B317" s="21" t="s">
        <v>216</v>
      </c>
      <c r="C317" s="21" t="s">
        <v>211</v>
      </c>
      <c r="D317" s="21" t="s">
        <v>1536</v>
      </c>
      <c r="E317" s="38" t="s">
        <v>48</v>
      </c>
      <c r="F317" s="21">
        <v>876</v>
      </c>
      <c r="G317" s="35" t="s">
        <v>35</v>
      </c>
      <c r="H317" s="35">
        <v>1</v>
      </c>
      <c r="I317" s="21" t="s">
        <v>29</v>
      </c>
      <c r="J317" s="35" t="s">
        <v>1105</v>
      </c>
      <c r="K317" s="24">
        <v>5000000</v>
      </c>
      <c r="L317" s="21" t="s">
        <v>1124</v>
      </c>
      <c r="M317" s="25">
        <v>41639</v>
      </c>
      <c r="N317" s="26" t="s">
        <v>1058</v>
      </c>
      <c r="O317" s="35" t="s">
        <v>30</v>
      </c>
    </row>
    <row r="318" spans="1:15" ht="60" customHeight="1">
      <c r="A318" s="21" t="s">
        <v>749</v>
      </c>
      <c r="B318" s="75" t="s">
        <v>237</v>
      </c>
      <c r="C318" s="75" t="s">
        <v>238</v>
      </c>
      <c r="D318" s="35" t="s">
        <v>239</v>
      </c>
      <c r="E318" s="38" t="s">
        <v>48</v>
      </c>
      <c r="F318" s="75" t="s">
        <v>34</v>
      </c>
      <c r="G318" s="35" t="s">
        <v>35</v>
      </c>
      <c r="H318" s="68">
        <v>1</v>
      </c>
      <c r="I318" s="21" t="s">
        <v>29</v>
      </c>
      <c r="J318" s="35" t="s">
        <v>957</v>
      </c>
      <c r="K318" s="24">
        <v>1200000</v>
      </c>
      <c r="L318" s="75" t="s">
        <v>1125</v>
      </c>
      <c r="M318" s="25">
        <v>41639</v>
      </c>
      <c r="N318" s="26" t="s">
        <v>1038</v>
      </c>
      <c r="O318" s="68" t="s">
        <v>30</v>
      </c>
    </row>
    <row r="319" spans="1:15" ht="60" customHeight="1">
      <c r="A319" s="21" t="s">
        <v>750</v>
      </c>
      <c r="B319" s="21" t="s">
        <v>237</v>
      </c>
      <c r="C319" s="75" t="s">
        <v>238</v>
      </c>
      <c r="D319" s="35" t="s">
        <v>958</v>
      </c>
      <c r="E319" s="38" t="s">
        <v>48</v>
      </c>
      <c r="F319" s="75" t="s">
        <v>34</v>
      </c>
      <c r="G319" s="35" t="s">
        <v>35</v>
      </c>
      <c r="H319" s="68">
        <v>1</v>
      </c>
      <c r="I319" s="21" t="s">
        <v>132</v>
      </c>
      <c r="J319" s="35" t="s">
        <v>1088</v>
      </c>
      <c r="K319" s="24">
        <v>1475000</v>
      </c>
      <c r="L319" s="75" t="s">
        <v>1125</v>
      </c>
      <c r="M319" s="25">
        <v>41639</v>
      </c>
      <c r="N319" s="26" t="s">
        <v>1038</v>
      </c>
      <c r="O319" s="68" t="s">
        <v>30</v>
      </c>
    </row>
    <row r="320" spans="1:15" ht="60" customHeight="1">
      <c r="A320" s="35">
        <v>365</v>
      </c>
      <c r="B320" s="35" t="s">
        <v>216</v>
      </c>
      <c r="C320" s="35">
        <v>7260024</v>
      </c>
      <c r="D320" s="35" t="s">
        <v>243</v>
      </c>
      <c r="E320" s="38" t="s">
        <v>48</v>
      </c>
      <c r="F320" s="35">
        <v>876</v>
      </c>
      <c r="G320" s="35" t="s">
        <v>35</v>
      </c>
      <c r="H320" s="35">
        <v>1</v>
      </c>
      <c r="I320" s="35">
        <v>45286565000</v>
      </c>
      <c r="J320" s="35" t="s">
        <v>1293</v>
      </c>
      <c r="K320" s="24">
        <v>1692305</v>
      </c>
      <c r="L320" s="35" t="s">
        <v>1125</v>
      </c>
      <c r="M320" s="30">
        <v>41639</v>
      </c>
      <c r="N320" s="35" t="s">
        <v>1038</v>
      </c>
      <c r="O320" s="35" t="s">
        <v>30</v>
      </c>
    </row>
    <row r="321" spans="1:67" ht="60" customHeight="1">
      <c r="A321" s="64" t="s">
        <v>751</v>
      </c>
      <c r="B321" s="64" t="s">
        <v>216</v>
      </c>
      <c r="C321" s="64" t="s">
        <v>211</v>
      </c>
      <c r="D321" s="85" t="s">
        <v>1416</v>
      </c>
      <c r="E321" s="38" t="s">
        <v>48</v>
      </c>
      <c r="F321" s="85" t="s">
        <v>34</v>
      </c>
      <c r="G321" s="86" t="s">
        <v>35</v>
      </c>
      <c r="H321" s="86">
        <v>1</v>
      </c>
      <c r="I321" s="85" t="s">
        <v>29</v>
      </c>
      <c r="J321" s="86" t="s">
        <v>1105</v>
      </c>
      <c r="K321" s="87">
        <v>7400000</v>
      </c>
      <c r="L321" s="85" t="s">
        <v>1124</v>
      </c>
      <c r="M321" s="88">
        <v>41820</v>
      </c>
      <c r="N321" s="86" t="s">
        <v>1038</v>
      </c>
      <c r="O321" s="86" t="s">
        <v>30</v>
      </c>
    </row>
    <row r="322" spans="1:67" ht="48" customHeight="1">
      <c r="A322" s="21" t="s">
        <v>752</v>
      </c>
      <c r="B322" s="21" t="s">
        <v>1052</v>
      </c>
      <c r="C322" s="21">
        <v>7250020</v>
      </c>
      <c r="D322" s="21" t="s">
        <v>1051</v>
      </c>
      <c r="E322" s="38" t="s">
        <v>48</v>
      </c>
      <c r="F322" s="21" t="s">
        <v>34</v>
      </c>
      <c r="G322" s="35" t="s">
        <v>35</v>
      </c>
      <c r="H322" s="35">
        <v>1</v>
      </c>
      <c r="I322" s="21" t="s">
        <v>29</v>
      </c>
      <c r="J322" s="35" t="s">
        <v>1105</v>
      </c>
      <c r="K322" s="24">
        <v>2711864</v>
      </c>
      <c r="L322" s="21" t="s">
        <v>1124</v>
      </c>
      <c r="M322" s="25">
        <v>41851</v>
      </c>
      <c r="N322" s="26" t="s">
        <v>1058</v>
      </c>
      <c r="O322" s="35" t="s">
        <v>30</v>
      </c>
    </row>
    <row r="323" spans="1:67" ht="48" customHeight="1">
      <c r="A323" s="21" t="s">
        <v>753</v>
      </c>
      <c r="B323" s="21" t="s">
        <v>50</v>
      </c>
      <c r="C323" s="21" t="s">
        <v>33</v>
      </c>
      <c r="D323" s="35" t="s">
        <v>898</v>
      </c>
      <c r="E323" s="38" t="s">
        <v>48</v>
      </c>
      <c r="F323" s="21" t="s">
        <v>34</v>
      </c>
      <c r="G323" s="35" t="s">
        <v>35</v>
      </c>
      <c r="H323" s="35">
        <v>1</v>
      </c>
      <c r="I323" s="35">
        <v>45286585000</v>
      </c>
      <c r="J323" s="35" t="s">
        <v>1105</v>
      </c>
      <c r="K323" s="24">
        <v>2000000</v>
      </c>
      <c r="L323" s="21" t="s">
        <v>1125</v>
      </c>
      <c r="M323" s="25">
        <v>41639</v>
      </c>
      <c r="N323" s="21" t="s">
        <v>1058</v>
      </c>
      <c r="O323" s="35" t="s">
        <v>30</v>
      </c>
    </row>
    <row r="324" spans="1:67" ht="36" customHeight="1">
      <c r="A324" s="21" t="s">
        <v>754</v>
      </c>
      <c r="B324" s="21" t="s">
        <v>84</v>
      </c>
      <c r="C324" s="21" t="s">
        <v>89</v>
      </c>
      <c r="D324" s="35" t="s">
        <v>955</v>
      </c>
      <c r="E324" s="38" t="s">
        <v>48</v>
      </c>
      <c r="F324" s="21" t="s">
        <v>86</v>
      </c>
      <c r="G324" s="21" t="s">
        <v>87</v>
      </c>
      <c r="H324" s="21" t="s">
        <v>956</v>
      </c>
      <c r="I324" s="35" t="s">
        <v>132</v>
      </c>
      <c r="J324" s="35" t="s">
        <v>134</v>
      </c>
      <c r="K324" s="24">
        <v>1355932.2033898307</v>
      </c>
      <c r="L324" s="21" t="s">
        <v>1123</v>
      </c>
      <c r="M324" s="25">
        <v>41639</v>
      </c>
      <c r="N324" s="35" t="s">
        <v>1042</v>
      </c>
      <c r="O324" s="35" t="s">
        <v>30</v>
      </c>
    </row>
    <row r="325" spans="1:67" ht="36" customHeight="1">
      <c r="A325" s="21" t="s">
        <v>755</v>
      </c>
      <c r="B325" s="21" t="s">
        <v>94</v>
      </c>
      <c r="C325" s="21" t="s">
        <v>123</v>
      </c>
      <c r="D325" s="35" t="s">
        <v>911</v>
      </c>
      <c r="E325" s="38" t="s">
        <v>48</v>
      </c>
      <c r="F325" s="21" t="s">
        <v>153</v>
      </c>
      <c r="G325" s="27" t="s">
        <v>154</v>
      </c>
      <c r="H325" s="35">
        <v>1200</v>
      </c>
      <c r="I325" s="21" t="s">
        <v>151</v>
      </c>
      <c r="J325" s="35" t="s">
        <v>152</v>
      </c>
      <c r="K325" s="24">
        <v>1700000</v>
      </c>
      <c r="L325" s="21" t="s">
        <v>1125</v>
      </c>
      <c r="M325" s="25">
        <v>41639</v>
      </c>
      <c r="N325" s="35" t="s">
        <v>1042</v>
      </c>
      <c r="O325" s="35" t="s">
        <v>30</v>
      </c>
    </row>
    <row r="326" spans="1:67" ht="36" customHeight="1">
      <c r="A326" s="21" t="s">
        <v>756</v>
      </c>
      <c r="B326" s="21" t="s">
        <v>360</v>
      </c>
      <c r="C326" s="21" t="s">
        <v>361</v>
      </c>
      <c r="D326" s="35" t="s">
        <v>1113</v>
      </c>
      <c r="E326" s="38" t="s">
        <v>48</v>
      </c>
      <c r="F326" s="21" t="s">
        <v>34</v>
      </c>
      <c r="G326" s="35" t="s">
        <v>35</v>
      </c>
      <c r="H326" s="24">
        <v>1</v>
      </c>
      <c r="I326" s="21" t="s">
        <v>359</v>
      </c>
      <c r="J326" s="35" t="s">
        <v>1272</v>
      </c>
      <c r="K326" s="24">
        <v>17668860.879999999</v>
      </c>
      <c r="L326" s="21" t="s">
        <v>1124</v>
      </c>
      <c r="M326" s="25">
        <v>41820</v>
      </c>
      <c r="N326" s="35" t="s">
        <v>1038</v>
      </c>
      <c r="O326" s="35" t="s">
        <v>30</v>
      </c>
    </row>
    <row r="327" spans="1:67" ht="36" customHeight="1">
      <c r="A327" s="21" t="s">
        <v>757</v>
      </c>
      <c r="B327" s="21" t="s">
        <v>203</v>
      </c>
      <c r="C327" s="21" t="s">
        <v>293</v>
      </c>
      <c r="D327" s="35" t="s">
        <v>294</v>
      </c>
      <c r="E327" s="38" t="s">
        <v>48</v>
      </c>
      <c r="F327" s="21" t="s">
        <v>34</v>
      </c>
      <c r="G327" s="35" t="s">
        <v>35</v>
      </c>
      <c r="H327" s="35">
        <v>1</v>
      </c>
      <c r="I327" s="21" t="s">
        <v>419</v>
      </c>
      <c r="J327" s="35" t="s">
        <v>1105</v>
      </c>
      <c r="K327" s="24">
        <v>1267000</v>
      </c>
      <c r="L327" s="21" t="s">
        <v>1125</v>
      </c>
      <c r="M327" s="25">
        <v>41639</v>
      </c>
      <c r="N327" s="35" t="s">
        <v>1042</v>
      </c>
      <c r="O327" s="35" t="s">
        <v>30</v>
      </c>
    </row>
    <row r="328" spans="1:67" s="19" customFormat="1" ht="60" customHeight="1">
      <c r="A328" s="21" t="s">
        <v>758</v>
      </c>
      <c r="B328" s="35" t="s">
        <v>1030</v>
      </c>
      <c r="C328" s="35" t="s">
        <v>1029</v>
      </c>
      <c r="D328" s="35" t="s">
        <v>1028</v>
      </c>
      <c r="E328" s="38" t="s">
        <v>48</v>
      </c>
      <c r="F328" s="35">
        <v>245</v>
      </c>
      <c r="G328" s="35" t="s">
        <v>358</v>
      </c>
      <c r="H328" s="24">
        <v>332000</v>
      </c>
      <c r="I328" s="21" t="s">
        <v>419</v>
      </c>
      <c r="J328" s="35" t="s">
        <v>1105</v>
      </c>
      <c r="K328" s="24">
        <v>1300000</v>
      </c>
      <c r="L328" s="21" t="s">
        <v>1123</v>
      </c>
      <c r="M328" s="25">
        <v>41639</v>
      </c>
      <c r="N328" s="35" t="s">
        <v>1038</v>
      </c>
      <c r="O328" s="35" t="s">
        <v>30</v>
      </c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</row>
    <row r="329" spans="1:67" ht="36" customHeight="1">
      <c r="A329" s="21" t="s">
        <v>759</v>
      </c>
      <c r="B329" s="27" t="s">
        <v>442</v>
      </c>
      <c r="C329" s="27" t="s">
        <v>123</v>
      </c>
      <c r="D329" s="28" t="s">
        <v>346</v>
      </c>
      <c r="E329" s="38" t="s">
        <v>48</v>
      </c>
      <c r="F329" s="27" t="s">
        <v>153</v>
      </c>
      <c r="G329" s="27" t="s">
        <v>154</v>
      </c>
      <c r="H329" s="29">
        <v>2000</v>
      </c>
      <c r="I329" s="27" t="s">
        <v>343</v>
      </c>
      <c r="J329" s="28" t="s">
        <v>1199</v>
      </c>
      <c r="K329" s="29">
        <v>2400000</v>
      </c>
      <c r="L329" s="27" t="s">
        <v>1123</v>
      </c>
      <c r="M329" s="25">
        <v>41547</v>
      </c>
      <c r="N329" s="28" t="s">
        <v>1042</v>
      </c>
      <c r="O329" s="35" t="s">
        <v>30</v>
      </c>
    </row>
    <row r="330" spans="1:67" ht="36" customHeight="1">
      <c r="A330" s="21" t="s">
        <v>760</v>
      </c>
      <c r="B330" s="27" t="s">
        <v>973</v>
      </c>
      <c r="C330" s="27" t="s">
        <v>974</v>
      </c>
      <c r="D330" s="28" t="s">
        <v>975</v>
      </c>
      <c r="E330" s="38" t="s">
        <v>48</v>
      </c>
      <c r="F330" s="27" t="s">
        <v>153</v>
      </c>
      <c r="G330" s="27" t="s">
        <v>154</v>
      </c>
      <c r="H330" s="29">
        <v>1500</v>
      </c>
      <c r="I330" s="27" t="s">
        <v>343</v>
      </c>
      <c r="J330" s="28" t="s">
        <v>1199</v>
      </c>
      <c r="K330" s="29">
        <v>960000</v>
      </c>
      <c r="L330" s="27" t="s">
        <v>1123</v>
      </c>
      <c r="M330" s="25">
        <v>42004</v>
      </c>
      <c r="N330" s="28" t="s">
        <v>1042</v>
      </c>
      <c r="O330" s="35" t="s">
        <v>71</v>
      </c>
    </row>
    <row r="331" spans="1:67" ht="33.75">
      <c r="A331" s="21" t="s">
        <v>761</v>
      </c>
      <c r="B331" s="21" t="s">
        <v>449</v>
      </c>
      <c r="C331" s="21" t="s">
        <v>123</v>
      </c>
      <c r="D331" s="35" t="s">
        <v>450</v>
      </c>
      <c r="E331" s="38" t="s">
        <v>48</v>
      </c>
      <c r="F331" s="21" t="s">
        <v>34</v>
      </c>
      <c r="G331" s="35" t="s">
        <v>35</v>
      </c>
      <c r="H331" s="35">
        <v>1</v>
      </c>
      <c r="I331" s="21" t="s">
        <v>448</v>
      </c>
      <c r="J331" s="35" t="s">
        <v>1283</v>
      </c>
      <c r="K331" s="24">
        <v>700000</v>
      </c>
      <c r="L331" s="21" t="s">
        <v>1123</v>
      </c>
      <c r="M331" s="25">
        <v>41486</v>
      </c>
      <c r="N331" s="35" t="s">
        <v>1042</v>
      </c>
      <c r="O331" s="35" t="s">
        <v>30</v>
      </c>
    </row>
    <row r="332" spans="1:67" ht="33.75">
      <c r="A332" s="21" t="s">
        <v>762</v>
      </c>
      <c r="B332" s="21" t="s">
        <v>94</v>
      </c>
      <c r="C332" s="21" t="s">
        <v>123</v>
      </c>
      <c r="D332" s="35" t="s">
        <v>446</v>
      </c>
      <c r="E332" s="38" t="s">
        <v>48</v>
      </c>
      <c r="F332" s="21" t="s">
        <v>34</v>
      </c>
      <c r="G332" s="35" t="s">
        <v>35</v>
      </c>
      <c r="H332" s="35">
        <v>1</v>
      </c>
      <c r="I332" s="21" t="s">
        <v>445</v>
      </c>
      <c r="J332" s="35" t="s">
        <v>1282</v>
      </c>
      <c r="K332" s="24">
        <v>1000000</v>
      </c>
      <c r="L332" s="21" t="s">
        <v>1123</v>
      </c>
      <c r="M332" s="25">
        <v>41486</v>
      </c>
      <c r="N332" s="35" t="s">
        <v>1042</v>
      </c>
      <c r="O332" s="35" t="s">
        <v>30</v>
      </c>
    </row>
    <row r="333" spans="1:67" ht="33.75">
      <c r="A333" s="21" t="s">
        <v>763</v>
      </c>
      <c r="B333" s="21" t="s">
        <v>94</v>
      </c>
      <c r="C333" s="21" t="s">
        <v>123</v>
      </c>
      <c r="D333" s="35" t="s">
        <v>447</v>
      </c>
      <c r="E333" s="38" t="s">
        <v>48</v>
      </c>
      <c r="F333" s="21" t="s">
        <v>34</v>
      </c>
      <c r="G333" s="35" t="s">
        <v>35</v>
      </c>
      <c r="H333" s="35">
        <v>1</v>
      </c>
      <c r="I333" s="21" t="s">
        <v>448</v>
      </c>
      <c r="J333" s="35" t="s">
        <v>1283</v>
      </c>
      <c r="K333" s="24">
        <v>800000</v>
      </c>
      <c r="L333" s="21" t="s">
        <v>1123</v>
      </c>
      <c r="M333" s="25">
        <v>41517</v>
      </c>
      <c r="N333" s="35" t="s">
        <v>1042</v>
      </c>
      <c r="O333" s="35" t="s">
        <v>30</v>
      </c>
    </row>
    <row r="334" spans="1:67" ht="33.75">
      <c r="A334" s="21" t="s">
        <v>764</v>
      </c>
      <c r="B334" s="21" t="s">
        <v>94</v>
      </c>
      <c r="C334" s="21" t="s">
        <v>123</v>
      </c>
      <c r="D334" s="35" t="s">
        <v>1017</v>
      </c>
      <c r="E334" s="38" t="s">
        <v>48</v>
      </c>
      <c r="F334" s="21" t="s">
        <v>34</v>
      </c>
      <c r="G334" s="35" t="s">
        <v>35</v>
      </c>
      <c r="H334" s="35">
        <v>1</v>
      </c>
      <c r="I334" s="21" t="s">
        <v>445</v>
      </c>
      <c r="J334" s="35" t="s">
        <v>1282</v>
      </c>
      <c r="K334" s="24">
        <v>3000000</v>
      </c>
      <c r="L334" s="21" t="s">
        <v>1123</v>
      </c>
      <c r="M334" s="25">
        <v>41517</v>
      </c>
      <c r="N334" s="35" t="s">
        <v>1042</v>
      </c>
      <c r="O334" s="35" t="s">
        <v>30</v>
      </c>
    </row>
    <row r="335" spans="1:67" ht="45">
      <c r="A335" s="21" t="s">
        <v>765</v>
      </c>
      <c r="B335" s="21" t="s">
        <v>94</v>
      </c>
      <c r="C335" s="21" t="s">
        <v>123</v>
      </c>
      <c r="D335" s="35" t="s">
        <v>451</v>
      </c>
      <c r="E335" s="38" t="s">
        <v>48</v>
      </c>
      <c r="F335" s="21" t="s">
        <v>34</v>
      </c>
      <c r="G335" s="35" t="s">
        <v>35</v>
      </c>
      <c r="H335" s="35">
        <v>1</v>
      </c>
      <c r="I335" s="21" t="s">
        <v>448</v>
      </c>
      <c r="J335" s="35" t="s">
        <v>1283</v>
      </c>
      <c r="K335" s="24">
        <v>1000000</v>
      </c>
      <c r="L335" s="21" t="s">
        <v>1123</v>
      </c>
      <c r="M335" s="25">
        <v>41547</v>
      </c>
      <c r="N335" s="35" t="s">
        <v>1042</v>
      </c>
      <c r="O335" s="35" t="s">
        <v>30</v>
      </c>
    </row>
    <row r="336" spans="1:67" ht="39.75" customHeight="1">
      <c r="A336" s="21" t="s">
        <v>766</v>
      </c>
      <c r="B336" s="21" t="s">
        <v>94</v>
      </c>
      <c r="C336" s="21" t="s">
        <v>123</v>
      </c>
      <c r="D336" s="35" t="s">
        <v>1285</v>
      </c>
      <c r="E336" s="38" t="s">
        <v>48</v>
      </c>
      <c r="F336" s="21" t="s">
        <v>34</v>
      </c>
      <c r="G336" s="35" t="s">
        <v>35</v>
      </c>
      <c r="H336" s="35">
        <v>1</v>
      </c>
      <c r="I336" s="21" t="s">
        <v>452</v>
      </c>
      <c r="J336" s="35" t="s">
        <v>1284</v>
      </c>
      <c r="K336" s="24">
        <v>1200000</v>
      </c>
      <c r="L336" s="21" t="s">
        <v>1123</v>
      </c>
      <c r="M336" s="25">
        <v>41547</v>
      </c>
      <c r="N336" s="35" t="s">
        <v>1042</v>
      </c>
      <c r="O336" s="35" t="s">
        <v>30</v>
      </c>
    </row>
    <row r="337" spans="1:67" ht="36" customHeight="1">
      <c r="A337" s="21" t="s">
        <v>767</v>
      </c>
      <c r="B337" s="58" t="s">
        <v>94</v>
      </c>
      <c r="C337" s="21" t="s">
        <v>123</v>
      </c>
      <c r="D337" s="35" t="s">
        <v>944</v>
      </c>
      <c r="E337" s="38" t="s">
        <v>48</v>
      </c>
      <c r="F337" s="21" t="s">
        <v>34</v>
      </c>
      <c r="G337" s="35" t="s">
        <v>35</v>
      </c>
      <c r="H337" s="35">
        <v>1</v>
      </c>
      <c r="I337" s="58">
        <v>50401000000</v>
      </c>
      <c r="J337" s="58" t="s">
        <v>1264</v>
      </c>
      <c r="K337" s="59">
        <v>2000000</v>
      </c>
      <c r="L337" s="60" t="s">
        <v>1123</v>
      </c>
      <c r="M337" s="25">
        <v>41547</v>
      </c>
      <c r="N337" s="58" t="s">
        <v>1042</v>
      </c>
      <c r="O337" s="58" t="s">
        <v>30</v>
      </c>
    </row>
    <row r="338" spans="1:67" ht="36" customHeight="1">
      <c r="A338" s="21" t="s">
        <v>768</v>
      </c>
      <c r="B338" s="27" t="s">
        <v>307</v>
      </c>
      <c r="C338" s="27" t="s">
        <v>312</v>
      </c>
      <c r="D338" s="28" t="s">
        <v>315</v>
      </c>
      <c r="E338" s="38" t="s">
        <v>48</v>
      </c>
      <c r="F338" s="27" t="s">
        <v>34</v>
      </c>
      <c r="G338" s="28" t="s">
        <v>35</v>
      </c>
      <c r="H338" s="29">
        <v>1</v>
      </c>
      <c r="I338" s="27" t="s">
        <v>339</v>
      </c>
      <c r="J338" s="28" t="s">
        <v>1286</v>
      </c>
      <c r="K338" s="29">
        <v>500000</v>
      </c>
      <c r="L338" s="27" t="s">
        <v>1125</v>
      </c>
      <c r="M338" s="25">
        <v>41639</v>
      </c>
      <c r="N338" s="28" t="s">
        <v>1042</v>
      </c>
      <c r="O338" s="28" t="s">
        <v>30</v>
      </c>
    </row>
    <row r="339" spans="1:67" ht="36" customHeight="1">
      <c r="A339" s="21" t="s">
        <v>769</v>
      </c>
      <c r="B339" s="27" t="s">
        <v>307</v>
      </c>
      <c r="C339" s="27" t="s">
        <v>312</v>
      </c>
      <c r="D339" s="28" t="s">
        <v>314</v>
      </c>
      <c r="E339" s="38" t="s">
        <v>48</v>
      </c>
      <c r="F339" s="27" t="s">
        <v>34</v>
      </c>
      <c r="G339" s="28" t="s">
        <v>35</v>
      </c>
      <c r="H339" s="29">
        <v>1</v>
      </c>
      <c r="I339" s="27" t="s">
        <v>339</v>
      </c>
      <c r="J339" s="28" t="s">
        <v>1286</v>
      </c>
      <c r="K339" s="29">
        <v>1000000</v>
      </c>
      <c r="L339" s="27" t="s">
        <v>1124</v>
      </c>
      <c r="M339" s="25">
        <v>41547</v>
      </c>
      <c r="N339" s="28" t="s">
        <v>1042</v>
      </c>
      <c r="O339" s="28" t="s">
        <v>30</v>
      </c>
    </row>
    <row r="340" spans="1:67" ht="36" customHeight="1">
      <c r="A340" s="21" t="s">
        <v>1132</v>
      </c>
      <c r="B340" s="27" t="s">
        <v>306</v>
      </c>
      <c r="C340" s="27" t="s">
        <v>312</v>
      </c>
      <c r="D340" s="28" t="s">
        <v>313</v>
      </c>
      <c r="E340" s="38" t="s">
        <v>48</v>
      </c>
      <c r="F340" s="27" t="s">
        <v>335</v>
      </c>
      <c r="G340" s="28" t="s">
        <v>336</v>
      </c>
      <c r="H340" s="29">
        <v>7500</v>
      </c>
      <c r="I340" s="27" t="s">
        <v>337</v>
      </c>
      <c r="J340" s="28" t="s">
        <v>338</v>
      </c>
      <c r="K340" s="29">
        <v>5000000</v>
      </c>
      <c r="L340" s="27" t="s">
        <v>1124</v>
      </c>
      <c r="M340" s="25">
        <v>41547</v>
      </c>
      <c r="N340" s="28" t="s">
        <v>1042</v>
      </c>
      <c r="O340" s="28" t="s">
        <v>30</v>
      </c>
    </row>
    <row r="341" spans="1:67" ht="36" customHeight="1">
      <c r="A341" s="21" t="s">
        <v>1133</v>
      </c>
      <c r="B341" s="27" t="s">
        <v>126</v>
      </c>
      <c r="C341" s="27" t="s">
        <v>333</v>
      </c>
      <c r="D341" s="28" t="s">
        <v>334</v>
      </c>
      <c r="E341" s="38" t="s">
        <v>48</v>
      </c>
      <c r="F341" s="27" t="s">
        <v>99</v>
      </c>
      <c r="G341" s="35" t="s">
        <v>173</v>
      </c>
      <c r="H341" s="29">
        <v>1</v>
      </c>
      <c r="I341" s="27" t="s">
        <v>339</v>
      </c>
      <c r="J341" s="28" t="s">
        <v>1286</v>
      </c>
      <c r="K341" s="29">
        <v>500000</v>
      </c>
      <c r="L341" s="27" t="s">
        <v>1125</v>
      </c>
      <c r="M341" s="25">
        <v>41639</v>
      </c>
      <c r="N341" s="28" t="s">
        <v>1042</v>
      </c>
      <c r="O341" s="28" t="s">
        <v>30</v>
      </c>
    </row>
    <row r="342" spans="1:67" ht="36" customHeight="1">
      <c r="A342" s="21" t="s">
        <v>1134</v>
      </c>
      <c r="B342" s="21" t="s">
        <v>203</v>
      </c>
      <c r="C342" s="21" t="s">
        <v>155</v>
      </c>
      <c r="D342" s="28" t="s">
        <v>331</v>
      </c>
      <c r="E342" s="38" t="s">
        <v>48</v>
      </c>
      <c r="F342" s="27" t="s">
        <v>99</v>
      </c>
      <c r="G342" s="35" t="s">
        <v>173</v>
      </c>
      <c r="H342" s="29">
        <v>1</v>
      </c>
      <c r="I342" s="27" t="s">
        <v>339</v>
      </c>
      <c r="J342" s="28" t="s">
        <v>1286</v>
      </c>
      <c r="K342" s="29">
        <v>554000</v>
      </c>
      <c r="L342" s="27" t="s">
        <v>1124</v>
      </c>
      <c r="M342" s="25">
        <v>41639</v>
      </c>
      <c r="N342" s="28" t="s">
        <v>1042</v>
      </c>
      <c r="O342" s="28" t="s">
        <v>30</v>
      </c>
    </row>
    <row r="343" spans="1:67" ht="36" customHeight="1">
      <c r="A343" s="21" t="s">
        <v>770</v>
      </c>
      <c r="B343" s="21" t="s">
        <v>278</v>
      </c>
      <c r="C343" s="23">
        <v>7250000</v>
      </c>
      <c r="D343" s="28" t="s">
        <v>992</v>
      </c>
      <c r="E343" s="38" t="s">
        <v>48</v>
      </c>
      <c r="F343" s="27" t="s">
        <v>34</v>
      </c>
      <c r="G343" s="28" t="s">
        <v>35</v>
      </c>
      <c r="H343" s="29" t="s">
        <v>77</v>
      </c>
      <c r="I343" s="89" t="s">
        <v>132</v>
      </c>
      <c r="J343" s="27" t="s">
        <v>134</v>
      </c>
      <c r="K343" s="29">
        <v>675000</v>
      </c>
      <c r="L343" s="27" t="s">
        <v>1125</v>
      </c>
      <c r="M343" s="25">
        <v>41639</v>
      </c>
      <c r="N343" s="28" t="s">
        <v>1042</v>
      </c>
      <c r="O343" s="28" t="s">
        <v>71</v>
      </c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  <c r="BF343" s="19"/>
      <c r="BG343" s="19"/>
      <c r="BH343" s="19"/>
      <c r="BI343" s="19"/>
      <c r="BJ343" s="19"/>
      <c r="BK343" s="19"/>
      <c r="BL343" s="19"/>
      <c r="BM343" s="19"/>
      <c r="BN343" s="19"/>
      <c r="BO343" s="19"/>
    </row>
    <row r="344" spans="1:67" ht="36" customHeight="1">
      <c r="A344" s="21" t="s">
        <v>771</v>
      </c>
      <c r="B344" s="27" t="s">
        <v>311</v>
      </c>
      <c r="C344" s="27" t="s">
        <v>332</v>
      </c>
      <c r="D344" s="28" t="s">
        <v>930</v>
      </c>
      <c r="E344" s="38" t="s">
        <v>48</v>
      </c>
      <c r="F344" s="27" t="s">
        <v>99</v>
      </c>
      <c r="G344" s="35" t="s">
        <v>173</v>
      </c>
      <c r="H344" s="29">
        <v>1</v>
      </c>
      <c r="I344" s="27" t="s">
        <v>339</v>
      </c>
      <c r="J344" s="28" t="s">
        <v>1286</v>
      </c>
      <c r="K344" s="29">
        <v>735000</v>
      </c>
      <c r="L344" s="27" t="s">
        <v>1125</v>
      </c>
      <c r="M344" s="25">
        <v>41639</v>
      </c>
      <c r="N344" s="28" t="s">
        <v>1042</v>
      </c>
      <c r="O344" s="28" t="s">
        <v>30</v>
      </c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19"/>
      <c r="BH344" s="19"/>
      <c r="BI344" s="19"/>
      <c r="BJ344" s="19"/>
      <c r="BK344" s="19"/>
      <c r="BL344" s="19"/>
      <c r="BM344" s="19"/>
      <c r="BN344" s="19"/>
      <c r="BO344" s="19"/>
    </row>
    <row r="345" spans="1:67" ht="48" customHeight="1">
      <c r="A345" s="21" t="s">
        <v>772</v>
      </c>
      <c r="B345" s="21" t="s">
        <v>310</v>
      </c>
      <c r="C345" s="23" t="s">
        <v>327</v>
      </c>
      <c r="D345" s="28" t="s">
        <v>328</v>
      </c>
      <c r="E345" s="38" t="s">
        <v>48</v>
      </c>
      <c r="F345" s="27" t="s">
        <v>34</v>
      </c>
      <c r="G345" s="28" t="s">
        <v>35</v>
      </c>
      <c r="H345" s="29" t="s">
        <v>77</v>
      </c>
      <c r="I345" s="27" t="s">
        <v>339</v>
      </c>
      <c r="J345" s="28" t="s">
        <v>1286</v>
      </c>
      <c r="K345" s="29">
        <v>971000</v>
      </c>
      <c r="L345" s="27" t="s">
        <v>1124</v>
      </c>
      <c r="M345" s="25">
        <v>41639</v>
      </c>
      <c r="N345" s="28" t="s">
        <v>1042</v>
      </c>
      <c r="O345" s="28" t="s">
        <v>71</v>
      </c>
    </row>
    <row r="346" spans="1:67" ht="36" customHeight="1">
      <c r="A346" s="21" t="s">
        <v>773</v>
      </c>
      <c r="B346" s="27" t="s">
        <v>115</v>
      </c>
      <c r="C346" s="27" t="s">
        <v>329</v>
      </c>
      <c r="D346" s="28" t="s">
        <v>330</v>
      </c>
      <c r="E346" s="38" t="s">
        <v>48</v>
      </c>
      <c r="F346" s="27" t="s">
        <v>99</v>
      </c>
      <c r="G346" s="35" t="s">
        <v>173</v>
      </c>
      <c r="H346" s="29">
        <v>1</v>
      </c>
      <c r="I346" s="27" t="s">
        <v>339</v>
      </c>
      <c r="J346" s="28" t="s">
        <v>1286</v>
      </c>
      <c r="K346" s="29">
        <v>1000000</v>
      </c>
      <c r="L346" s="27" t="s">
        <v>1125</v>
      </c>
      <c r="M346" s="25">
        <v>41639</v>
      </c>
      <c r="N346" s="28" t="s">
        <v>1042</v>
      </c>
      <c r="O346" s="28" t="s">
        <v>30</v>
      </c>
    </row>
    <row r="347" spans="1:67" ht="36" customHeight="1">
      <c r="A347" s="21" t="s">
        <v>774</v>
      </c>
      <c r="B347" s="27" t="s">
        <v>436</v>
      </c>
      <c r="C347" s="27" t="s">
        <v>324</v>
      </c>
      <c r="D347" s="28" t="s">
        <v>326</v>
      </c>
      <c r="E347" s="38" t="s">
        <v>48</v>
      </c>
      <c r="F347" s="27" t="s">
        <v>34</v>
      </c>
      <c r="G347" s="28" t="s">
        <v>35</v>
      </c>
      <c r="H347" s="29">
        <v>1</v>
      </c>
      <c r="I347" s="27" t="s">
        <v>339</v>
      </c>
      <c r="J347" s="28" t="s">
        <v>1286</v>
      </c>
      <c r="K347" s="29">
        <v>5000000</v>
      </c>
      <c r="L347" s="27" t="s">
        <v>1123</v>
      </c>
      <c r="M347" s="25">
        <v>41639</v>
      </c>
      <c r="N347" s="28" t="s">
        <v>1042</v>
      </c>
      <c r="O347" s="28" t="s">
        <v>30</v>
      </c>
    </row>
    <row r="348" spans="1:67" ht="36" customHeight="1">
      <c r="A348" s="21" t="s">
        <v>775</v>
      </c>
      <c r="B348" s="27" t="s">
        <v>436</v>
      </c>
      <c r="C348" s="27" t="s">
        <v>324</v>
      </c>
      <c r="D348" s="28" t="s">
        <v>325</v>
      </c>
      <c r="E348" s="38" t="s">
        <v>48</v>
      </c>
      <c r="F348" s="27" t="s">
        <v>34</v>
      </c>
      <c r="G348" s="28" t="s">
        <v>35</v>
      </c>
      <c r="H348" s="29">
        <v>1</v>
      </c>
      <c r="I348" s="27" t="s">
        <v>337</v>
      </c>
      <c r="J348" s="28" t="s">
        <v>338</v>
      </c>
      <c r="K348" s="29">
        <v>8000000</v>
      </c>
      <c r="L348" s="27" t="s">
        <v>1123</v>
      </c>
      <c r="M348" s="25">
        <v>41639</v>
      </c>
      <c r="N348" s="28" t="s">
        <v>1042</v>
      </c>
      <c r="O348" s="28" t="s">
        <v>30</v>
      </c>
    </row>
    <row r="349" spans="1:67" ht="36" customHeight="1">
      <c r="A349" s="21" t="s">
        <v>776</v>
      </c>
      <c r="B349" s="21" t="s">
        <v>203</v>
      </c>
      <c r="C349" s="21" t="s">
        <v>293</v>
      </c>
      <c r="D349" s="35" t="s">
        <v>294</v>
      </c>
      <c r="E349" s="38" t="s">
        <v>48</v>
      </c>
      <c r="F349" s="21" t="s">
        <v>34</v>
      </c>
      <c r="G349" s="35" t="s">
        <v>35</v>
      </c>
      <c r="H349" s="35">
        <v>1</v>
      </c>
      <c r="I349" s="21" t="s">
        <v>1329</v>
      </c>
      <c r="J349" s="35" t="s">
        <v>1330</v>
      </c>
      <c r="K349" s="24">
        <v>800000</v>
      </c>
      <c r="L349" s="21" t="s">
        <v>1123</v>
      </c>
      <c r="M349" s="25">
        <v>41639</v>
      </c>
      <c r="N349" s="35" t="s">
        <v>1042</v>
      </c>
      <c r="O349" s="35" t="s">
        <v>30</v>
      </c>
    </row>
    <row r="350" spans="1:67" ht="36" customHeight="1">
      <c r="A350" s="21" t="s">
        <v>777</v>
      </c>
      <c r="B350" s="21" t="s">
        <v>203</v>
      </c>
      <c r="C350" s="21" t="s">
        <v>293</v>
      </c>
      <c r="D350" s="35" t="s">
        <v>204</v>
      </c>
      <c r="E350" s="38" t="s">
        <v>48</v>
      </c>
      <c r="F350" s="21" t="s">
        <v>34</v>
      </c>
      <c r="G350" s="35" t="s">
        <v>35</v>
      </c>
      <c r="H350" s="35">
        <v>1</v>
      </c>
      <c r="I350" s="21" t="s">
        <v>296</v>
      </c>
      <c r="J350" s="35" t="s">
        <v>1258</v>
      </c>
      <c r="K350" s="24">
        <v>1300000</v>
      </c>
      <c r="L350" s="21" t="s">
        <v>1123</v>
      </c>
      <c r="M350" s="25">
        <v>41639</v>
      </c>
      <c r="N350" s="35" t="s">
        <v>1042</v>
      </c>
      <c r="O350" s="35" t="s">
        <v>30</v>
      </c>
    </row>
    <row r="351" spans="1:67" ht="36" customHeight="1">
      <c r="A351" s="23">
        <v>402</v>
      </c>
      <c r="B351" s="21" t="s">
        <v>94</v>
      </c>
      <c r="C351" s="21" t="s">
        <v>123</v>
      </c>
      <c r="D351" s="35" t="s">
        <v>1417</v>
      </c>
      <c r="E351" s="38" t="s">
        <v>48</v>
      </c>
      <c r="F351" s="21" t="s">
        <v>34</v>
      </c>
      <c r="G351" s="35" t="s">
        <v>35</v>
      </c>
      <c r="H351" s="35">
        <v>1</v>
      </c>
      <c r="I351" s="21" t="s">
        <v>296</v>
      </c>
      <c r="J351" s="35" t="s">
        <v>1258</v>
      </c>
      <c r="K351" s="24">
        <v>4541919</v>
      </c>
      <c r="L351" s="21" t="s">
        <v>1124</v>
      </c>
      <c r="M351" s="25">
        <v>41639</v>
      </c>
      <c r="N351" s="35" t="s">
        <v>1042</v>
      </c>
      <c r="O351" s="35" t="s">
        <v>30</v>
      </c>
    </row>
    <row r="352" spans="1:67" ht="36" customHeight="1">
      <c r="A352" s="21" t="s">
        <v>778</v>
      </c>
      <c r="B352" s="21" t="s">
        <v>94</v>
      </c>
      <c r="C352" s="21" t="s">
        <v>123</v>
      </c>
      <c r="D352" s="35" t="s">
        <v>295</v>
      </c>
      <c r="E352" s="38" t="s">
        <v>48</v>
      </c>
      <c r="F352" s="21" t="s">
        <v>34</v>
      </c>
      <c r="G352" s="35" t="s">
        <v>35</v>
      </c>
      <c r="H352" s="35">
        <v>1</v>
      </c>
      <c r="I352" s="21" t="s">
        <v>296</v>
      </c>
      <c r="J352" s="35" t="s">
        <v>1258</v>
      </c>
      <c r="K352" s="24">
        <v>1250000</v>
      </c>
      <c r="L352" s="21" t="s">
        <v>1123</v>
      </c>
      <c r="M352" s="25">
        <v>41639</v>
      </c>
      <c r="N352" s="35" t="s">
        <v>1042</v>
      </c>
      <c r="O352" s="35" t="s">
        <v>30</v>
      </c>
    </row>
    <row r="353" spans="1:67" ht="60" customHeight="1">
      <c r="A353" s="21" t="s">
        <v>779</v>
      </c>
      <c r="B353" s="21" t="s">
        <v>159</v>
      </c>
      <c r="C353" s="21" t="s">
        <v>160</v>
      </c>
      <c r="D353" s="35" t="s">
        <v>912</v>
      </c>
      <c r="E353" s="38" t="s">
        <v>48</v>
      </c>
      <c r="F353" s="21" t="s">
        <v>34</v>
      </c>
      <c r="G353" s="35" t="s">
        <v>35</v>
      </c>
      <c r="H353" s="35">
        <v>1</v>
      </c>
      <c r="I353" s="21" t="s">
        <v>296</v>
      </c>
      <c r="J353" s="35" t="s">
        <v>1258</v>
      </c>
      <c r="K353" s="24">
        <v>3000000</v>
      </c>
      <c r="L353" s="21" t="s">
        <v>1125</v>
      </c>
      <c r="M353" s="25">
        <v>41639</v>
      </c>
      <c r="N353" s="35" t="s">
        <v>1038</v>
      </c>
      <c r="O353" s="35" t="s">
        <v>30</v>
      </c>
    </row>
    <row r="354" spans="1:67" ht="36" customHeight="1">
      <c r="A354" s="55" t="s">
        <v>1152</v>
      </c>
      <c r="B354" s="21" t="s">
        <v>297</v>
      </c>
      <c r="C354" s="21" t="s">
        <v>298</v>
      </c>
      <c r="D354" s="35" t="s">
        <v>976</v>
      </c>
      <c r="E354" s="38" t="s">
        <v>48</v>
      </c>
      <c r="F354" s="21" t="s">
        <v>300</v>
      </c>
      <c r="G354" s="35" t="s">
        <v>351</v>
      </c>
      <c r="H354" s="35">
        <v>610</v>
      </c>
      <c r="I354" s="21" t="s">
        <v>301</v>
      </c>
      <c r="J354" s="35" t="s">
        <v>1301</v>
      </c>
      <c r="K354" s="24">
        <v>4556779.6610169495</v>
      </c>
      <c r="L354" s="21" t="s">
        <v>1123</v>
      </c>
      <c r="M354" s="25">
        <v>41729</v>
      </c>
      <c r="N354" s="35" t="s">
        <v>1042</v>
      </c>
      <c r="O354" s="35" t="s">
        <v>30</v>
      </c>
    </row>
    <row r="355" spans="1:67" s="19" customFormat="1" ht="36" customHeight="1">
      <c r="A355" s="23">
        <v>406</v>
      </c>
      <c r="B355" s="21" t="s">
        <v>94</v>
      </c>
      <c r="C355" s="21" t="s">
        <v>123</v>
      </c>
      <c r="D355" s="35" t="s">
        <v>1418</v>
      </c>
      <c r="E355" s="38" t="s">
        <v>48</v>
      </c>
      <c r="F355" s="21" t="s">
        <v>34</v>
      </c>
      <c r="G355" s="35" t="s">
        <v>35</v>
      </c>
      <c r="H355" s="35">
        <v>1</v>
      </c>
      <c r="I355" s="21" t="s">
        <v>296</v>
      </c>
      <c r="J355" s="35" t="s">
        <v>1258</v>
      </c>
      <c r="K355" s="24">
        <v>4527000</v>
      </c>
      <c r="L355" s="21" t="s">
        <v>1124</v>
      </c>
      <c r="M355" s="25">
        <v>41639</v>
      </c>
      <c r="N355" s="35" t="s">
        <v>1042</v>
      </c>
      <c r="O355" s="35" t="s">
        <v>30</v>
      </c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</row>
    <row r="356" spans="1:67" s="19" customFormat="1" ht="36" customHeight="1">
      <c r="A356" s="21" t="s">
        <v>780</v>
      </c>
      <c r="B356" s="21" t="s">
        <v>291</v>
      </c>
      <c r="C356" s="21" t="s">
        <v>1160</v>
      </c>
      <c r="D356" s="35" t="s">
        <v>925</v>
      </c>
      <c r="E356" s="38" t="s">
        <v>48</v>
      </c>
      <c r="F356" s="21" t="s">
        <v>34</v>
      </c>
      <c r="G356" s="35" t="s">
        <v>35</v>
      </c>
      <c r="H356" s="35">
        <v>1</v>
      </c>
      <c r="I356" s="21" t="s">
        <v>292</v>
      </c>
      <c r="J356" s="35" t="s">
        <v>1190</v>
      </c>
      <c r="K356" s="24">
        <v>16625000</v>
      </c>
      <c r="L356" s="21" t="s">
        <v>1123</v>
      </c>
      <c r="M356" s="25">
        <v>41639</v>
      </c>
      <c r="N356" s="35" t="s">
        <v>1042</v>
      </c>
      <c r="O356" s="35" t="s">
        <v>30</v>
      </c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</row>
    <row r="357" spans="1:67" ht="60" customHeight="1">
      <c r="A357" s="21" t="s">
        <v>1135</v>
      </c>
      <c r="B357" s="21" t="s">
        <v>302</v>
      </c>
      <c r="C357" s="21" t="s">
        <v>303</v>
      </c>
      <c r="D357" s="35" t="s">
        <v>927</v>
      </c>
      <c r="E357" s="38" t="s">
        <v>48</v>
      </c>
      <c r="F357" s="21" t="s">
        <v>34</v>
      </c>
      <c r="G357" s="35" t="s">
        <v>35</v>
      </c>
      <c r="H357" s="35">
        <v>1</v>
      </c>
      <c r="I357" s="21" t="s">
        <v>304</v>
      </c>
      <c r="J357" s="35" t="s">
        <v>1266</v>
      </c>
      <c r="K357" s="24">
        <v>200000000</v>
      </c>
      <c r="L357" s="21" t="s">
        <v>1125</v>
      </c>
      <c r="M357" s="25">
        <v>41639</v>
      </c>
      <c r="N357" s="26" t="s">
        <v>1038</v>
      </c>
      <c r="O357" s="35" t="s">
        <v>30</v>
      </c>
    </row>
    <row r="358" spans="1:67" ht="36" customHeight="1">
      <c r="A358" s="21">
        <v>412</v>
      </c>
      <c r="B358" s="21" t="s">
        <v>281</v>
      </c>
      <c r="C358" s="21" t="s">
        <v>282</v>
      </c>
      <c r="D358" s="21" t="s">
        <v>1331</v>
      </c>
      <c r="E358" s="38" t="s">
        <v>48</v>
      </c>
      <c r="F358" s="21">
        <v>876</v>
      </c>
      <c r="G358" s="21" t="s">
        <v>35</v>
      </c>
      <c r="H358" s="21">
        <v>1</v>
      </c>
      <c r="I358" s="21">
        <v>92401000000</v>
      </c>
      <c r="J358" s="21" t="s">
        <v>280</v>
      </c>
      <c r="K358" s="24">
        <v>1000000</v>
      </c>
      <c r="L358" s="21" t="s">
        <v>1125</v>
      </c>
      <c r="M358" s="25">
        <v>41639</v>
      </c>
      <c r="N358" s="21" t="s">
        <v>1042</v>
      </c>
      <c r="O358" s="21" t="s">
        <v>30</v>
      </c>
    </row>
    <row r="359" spans="1:67" ht="36" customHeight="1">
      <c r="A359" s="21" t="s">
        <v>781</v>
      </c>
      <c r="B359" s="21" t="s">
        <v>121</v>
      </c>
      <c r="C359" s="21" t="s">
        <v>422</v>
      </c>
      <c r="D359" s="35" t="s">
        <v>919</v>
      </c>
      <c r="E359" s="38" t="s">
        <v>48</v>
      </c>
      <c r="F359" s="21" t="s">
        <v>34</v>
      </c>
      <c r="G359" s="35" t="s">
        <v>35</v>
      </c>
      <c r="H359" s="35">
        <v>1</v>
      </c>
      <c r="I359" s="21" t="s">
        <v>284</v>
      </c>
      <c r="J359" s="35" t="s">
        <v>1267</v>
      </c>
      <c r="K359" s="24">
        <v>1000000</v>
      </c>
      <c r="L359" s="21" t="s">
        <v>1123</v>
      </c>
      <c r="M359" s="25">
        <v>41455</v>
      </c>
      <c r="N359" s="35" t="s">
        <v>1042</v>
      </c>
      <c r="O359" s="35" t="s">
        <v>30</v>
      </c>
    </row>
    <row r="360" spans="1:67" ht="36" customHeight="1">
      <c r="A360" s="21">
        <v>415</v>
      </c>
      <c r="B360" s="21">
        <v>45</v>
      </c>
      <c r="C360" s="21">
        <v>4530761</v>
      </c>
      <c r="D360" s="21" t="s">
        <v>289</v>
      </c>
      <c r="E360" s="38" t="s">
        <v>48</v>
      </c>
      <c r="F360" s="21">
        <v>876</v>
      </c>
      <c r="G360" s="21" t="s">
        <v>35</v>
      </c>
      <c r="H360" s="21">
        <v>1</v>
      </c>
      <c r="I360" s="21">
        <v>92401000000</v>
      </c>
      <c r="J360" s="21" t="s">
        <v>280</v>
      </c>
      <c r="K360" s="24">
        <v>2500000</v>
      </c>
      <c r="L360" s="21" t="s">
        <v>1124</v>
      </c>
      <c r="M360" s="25">
        <v>41639</v>
      </c>
      <c r="N360" s="21" t="s">
        <v>1042</v>
      </c>
      <c r="O360" s="21" t="s">
        <v>30</v>
      </c>
    </row>
    <row r="361" spans="1:67" ht="48" customHeight="1">
      <c r="A361" s="21" t="s">
        <v>782</v>
      </c>
      <c r="B361" s="21" t="s">
        <v>121</v>
      </c>
      <c r="C361" s="21" t="s">
        <v>422</v>
      </c>
      <c r="D361" s="35" t="s">
        <v>918</v>
      </c>
      <c r="E361" s="38" t="s">
        <v>48</v>
      </c>
      <c r="F361" s="21" t="s">
        <v>34</v>
      </c>
      <c r="G361" s="35" t="s">
        <v>35</v>
      </c>
      <c r="H361" s="35">
        <v>1</v>
      </c>
      <c r="I361" s="21" t="s">
        <v>423</v>
      </c>
      <c r="J361" s="35" t="s">
        <v>280</v>
      </c>
      <c r="K361" s="24">
        <v>985000</v>
      </c>
      <c r="L361" s="21" t="s">
        <v>1123</v>
      </c>
      <c r="M361" s="25">
        <v>41547</v>
      </c>
      <c r="N361" s="35" t="s">
        <v>1042</v>
      </c>
      <c r="O361" s="35" t="s">
        <v>30</v>
      </c>
    </row>
    <row r="362" spans="1:67" ht="36" customHeight="1">
      <c r="A362" s="21" t="s">
        <v>783</v>
      </c>
      <c r="B362" s="21" t="s">
        <v>121</v>
      </c>
      <c r="C362" s="21" t="s">
        <v>422</v>
      </c>
      <c r="D362" s="35" t="s">
        <v>922</v>
      </c>
      <c r="E362" s="38" t="s">
        <v>48</v>
      </c>
      <c r="F362" s="21" t="s">
        <v>34</v>
      </c>
      <c r="G362" s="35" t="s">
        <v>35</v>
      </c>
      <c r="H362" s="35">
        <v>1</v>
      </c>
      <c r="I362" s="21" t="s">
        <v>423</v>
      </c>
      <c r="J362" s="35" t="s">
        <v>280</v>
      </c>
      <c r="K362" s="24">
        <v>6800000</v>
      </c>
      <c r="L362" s="21" t="s">
        <v>1123</v>
      </c>
      <c r="M362" s="25">
        <v>41547</v>
      </c>
      <c r="N362" s="35" t="s">
        <v>1042</v>
      </c>
      <c r="O362" s="35" t="s">
        <v>30</v>
      </c>
    </row>
    <row r="363" spans="1:67" ht="48" customHeight="1">
      <c r="A363" s="21" t="s">
        <v>784</v>
      </c>
      <c r="B363" s="21" t="s">
        <v>285</v>
      </c>
      <c r="C363" s="21" t="s">
        <v>286</v>
      </c>
      <c r="D363" s="35" t="s">
        <v>923</v>
      </c>
      <c r="E363" s="38" t="s">
        <v>48</v>
      </c>
      <c r="F363" s="21" t="s">
        <v>34</v>
      </c>
      <c r="G363" s="35" t="s">
        <v>35</v>
      </c>
      <c r="H363" s="35">
        <v>1</v>
      </c>
      <c r="I363" s="21" t="s">
        <v>284</v>
      </c>
      <c r="J363" s="35" t="s">
        <v>1267</v>
      </c>
      <c r="K363" s="24">
        <v>41000000</v>
      </c>
      <c r="L363" s="21" t="s">
        <v>1123</v>
      </c>
      <c r="M363" s="25">
        <v>41578</v>
      </c>
      <c r="N363" s="35" t="s">
        <v>1042</v>
      </c>
      <c r="O363" s="35" t="s">
        <v>30</v>
      </c>
    </row>
    <row r="364" spans="1:67" ht="60" customHeight="1">
      <c r="A364" s="21" t="s">
        <v>785</v>
      </c>
      <c r="B364" s="21" t="s">
        <v>102</v>
      </c>
      <c r="C364" s="21" t="s">
        <v>103</v>
      </c>
      <c r="D364" s="35" t="s">
        <v>104</v>
      </c>
      <c r="E364" s="38" t="s">
        <v>48</v>
      </c>
      <c r="F364" s="21" t="s">
        <v>99</v>
      </c>
      <c r="G364" s="35" t="s">
        <v>173</v>
      </c>
      <c r="H364" s="21" t="s">
        <v>77</v>
      </c>
      <c r="I364" s="21" t="s">
        <v>90</v>
      </c>
      <c r="J364" s="35" t="s">
        <v>1268</v>
      </c>
      <c r="K364" s="74">
        <v>864000</v>
      </c>
      <c r="L364" s="21" t="s">
        <v>1125</v>
      </c>
      <c r="M364" s="25">
        <v>41759</v>
      </c>
      <c r="N364" s="26" t="s">
        <v>1038</v>
      </c>
      <c r="O364" s="35" t="s">
        <v>30</v>
      </c>
    </row>
    <row r="365" spans="1:67" ht="36" customHeight="1">
      <c r="A365" s="21" t="s">
        <v>786</v>
      </c>
      <c r="B365" s="21" t="s">
        <v>205</v>
      </c>
      <c r="C365" s="21" t="s">
        <v>105</v>
      </c>
      <c r="D365" s="35" t="s">
        <v>106</v>
      </c>
      <c r="E365" s="38" t="s">
        <v>48</v>
      </c>
      <c r="F365" s="21" t="s">
        <v>34</v>
      </c>
      <c r="G365" s="35" t="s">
        <v>35</v>
      </c>
      <c r="H365" s="35">
        <v>1</v>
      </c>
      <c r="I365" s="21" t="s">
        <v>90</v>
      </c>
      <c r="J365" s="35" t="s">
        <v>1268</v>
      </c>
      <c r="K365" s="74">
        <v>1500000</v>
      </c>
      <c r="L365" s="21" t="s">
        <v>1125</v>
      </c>
      <c r="M365" s="25">
        <v>41759</v>
      </c>
      <c r="N365" s="35" t="s">
        <v>1042</v>
      </c>
      <c r="O365" s="35" t="s">
        <v>30</v>
      </c>
    </row>
    <row r="366" spans="1:67" ht="36" customHeight="1">
      <c r="A366" s="21" t="s">
        <v>787</v>
      </c>
      <c r="B366" s="21" t="s">
        <v>96</v>
      </c>
      <c r="C366" s="21" t="s">
        <v>97</v>
      </c>
      <c r="D366" s="35" t="s">
        <v>98</v>
      </c>
      <c r="E366" s="38" t="s">
        <v>48</v>
      </c>
      <c r="F366" s="21" t="s">
        <v>99</v>
      </c>
      <c r="G366" s="35" t="s">
        <v>173</v>
      </c>
      <c r="H366" s="35">
        <v>1</v>
      </c>
      <c r="I366" s="21" t="s">
        <v>90</v>
      </c>
      <c r="J366" s="35" t="s">
        <v>1268</v>
      </c>
      <c r="K366" s="74">
        <v>2000000</v>
      </c>
      <c r="L366" s="21" t="s">
        <v>1123</v>
      </c>
      <c r="M366" s="25">
        <v>41759</v>
      </c>
      <c r="N366" s="35" t="s">
        <v>1042</v>
      </c>
      <c r="O366" s="35" t="s">
        <v>30</v>
      </c>
    </row>
    <row r="367" spans="1:67" ht="36" customHeight="1">
      <c r="A367" s="21" t="s">
        <v>788</v>
      </c>
      <c r="B367" s="21" t="s">
        <v>84</v>
      </c>
      <c r="C367" s="21" t="s">
        <v>89</v>
      </c>
      <c r="D367" s="35" t="s">
        <v>202</v>
      </c>
      <c r="E367" s="38" t="s">
        <v>48</v>
      </c>
      <c r="F367" s="21" t="s">
        <v>86</v>
      </c>
      <c r="G367" s="35" t="s">
        <v>87</v>
      </c>
      <c r="H367" s="35">
        <v>148876</v>
      </c>
      <c r="I367" s="21" t="s">
        <v>90</v>
      </c>
      <c r="J367" s="35" t="s">
        <v>1268</v>
      </c>
      <c r="K367" s="74">
        <v>3785000</v>
      </c>
      <c r="L367" s="21" t="s">
        <v>1124</v>
      </c>
      <c r="M367" s="25">
        <v>41759</v>
      </c>
      <c r="N367" s="35" t="s">
        <v>1042</v>
      </c>
      <c r="O367" s="35" t="s">
        <v>30</v>
      </c>
    </row>
    <row r="368" spans="1:67" ht="36" customHeight="1">
      <c r="A368" s="55" t="s">
        <v>789</v>
      </c>
      <c r="B368" s="21" t="s">
        <v>94</v>
      </c>
      <c r="C368" s="21" t="s">
        <v>123</v>
      </c>
      <c r="D368" s="35" t="s">
        <v>200</v>
      </c>
      <c r="E368" s="38" t="s">
        <v>48</v>
      </c>
      <c r="F368" s="21" t="s">
        <v>92</v>
      </c>
      <c r="G368" s="35" t="s">
        <v>93</v>
      </c>
      <c r="H368" s="35">
        <v>2</v>
      </c>
      <c r="I368" s="21" t="s">
        <v>90</v>
      </c>
      <c r="J368" s="35" t="s">
        <v>1302</v>
      </c>
      <c r="K368" s="74">
        <v>10000000</v>
      </c>
      <c r="L368" s="21" t="s">
        <v>1123</v>
      </c>
      <c r="M368" s="25">
        <v>41759</v>
      </c>
      <c r="N368" s="35" t="s">
        <v>1042</v>
      </c>
      <c r="O368" s="35" t="s">
        <v>30</v>
      </c>
    </row>
    <row r="369" spans="1:15" ht="36" customHeight="1">
      <c r="A369" s="55" t="s">
        <v>790</v>
      </c>
      <c r="B369" s="21" t="s">
        <v>121</v>
      </c>
      <c r="C369" s="21" t="s">
        <v>122</v>
      </c>
      <c r="D369" s="35" t="s">
        <v>909</v>
      </c>
      <c r="E369" s="38" t="s">
        <v>48</v>
      </c>
      <c r="F369" s="21" t="s">
        <v>34</v>
      </c>
      <c r="G369" s="35" t="s">
        <v>35</v>
      </c>
      <c r="H369" s="35">
        <v>1</v>
      </c>
      <c r="I369" s="21" t="s">
        <v>90</v>
      </c>
      <c r="J369" s="35" t="s">
        <v>1302</v>
      </c>
      <c r="K369" s="74">
        <v>27000000</v>
      </c>
      <c r="L369" s="21" t="s">
        <v>1123</v>
      </c>
      <c r="M369" s="25">
        <v>41759</v>
      </c>
      <c r="N369" s="35" t="s">
        <v>1042</v>
      </c>
      <c r="O369" s="35" t="s">
        <v>30</v>
      </c>
    </row>
    <row r="370" spans="1:15" ht="48" customHeight="1">
      <c r="A370" s="55" t="s">
        <v>791</v>
      </c>
      <c r="B370" s="21" t="s">
        <v>94</v>
      </c>
      <c r="C370" s="21" t="s">
        <v>123</v>
      </c>
      <c r="D370" s="35" t="s">
        <v>1175</v>
      </c>
      <c r="E370" s="38" t="s">
        <v>48</v>
      </c>
      <c r="F370" s="21" t="s">
        <v>34</v>
      </c>
      <c r="G370" s="35" t="s">
        <v>35</v>
      </c>
      <c r="H370" s="35">
        <v>1</v>
      </c>
      <c r="I370" s="21" t="s">
        <v>90</v>
      </c>
      <c r="J370" s="35" t="s">
        <v>1302</v>
      </c>
      <c r="K370" s="74">
        <v>44181610</v>
      </c>
      <c r="L370" s="21" t="s">
        <v>1123</v>
      </c>
      <c r="M370" s="25">
        <v>41759</v>
      </c>
      <c r="N370" s="35" t="s">
        <v>1042</v>
      </c>
      <c r="O370" s="35" t="s">
        <v>30</v>
      </c>
    </row>
    <row r="371" spans="1:15" ht="36" customHeight="1">
      <c r="A371" s="21" t="s">
        <v>792</v>
      </c>
      <c r="B371" s="21" t="s">
        <v>977</v>
      </c>
      <c r="C371" s="21" t="s">
        <v>978</v>
      </c>
      <c r="D371" s="21" t="s">
        <v>979</v>
      </c>
      <c r="E371" s="38" t="s">
        <v>48</v>
      </c>
      <c r="F371" s="21" t="s">
        <v>34</v>
      </c>
      <c r="G371" s="21" t="s">
        <v>342</v>
      </c>
      <c r="H371" s="21" t="s">
        <v>499</v>
      </c>
      <c r="I371" s="21" t="s">
        <v>427</v>
      </c>
      <c r="J371" s="21" t="s">
        <v>428</v>
      </c>
      <c r="K371" s="24">
        <v>1637500</v>
      </c>
      <c r="L371" s="21" t="s">
        <v>1125</v>
      </c>
      <c r="M371" s="25">
        <v>41639</v>
      </c>
      <c r="N371" s="21" t="s">
        <v>1042</v>
      </c>
      <c r="O371" s="21" t="s">
        <v>30</v>
      </c>
    </row>
    <row r="372" spans="1:15" ht="36" customHeight="1">
      <c r="A372" s="21" t="s">
        <v>793</v>
      </c>
      <c r="B372" s="21" t="s">
        <v>203</v>
      </c>
      <c r="C372" s="21" t="s">
        <v>155</v>
      </c>
      <c r="D372" s="35" t="s">
        <v>1020</v>
      </c>
      <c r="E372" s="38" t="s">
        <v>48</v>
      </c>
      <c r="F372" s="21">
        <v>876</v>
      </c>
      <c r="G372" s="35" t="s">
        <v>35</v>
      </c>
      <c r="H372" s="35">
        <v>1</v>
      </c>
      <c r="I372" s="21">
        <v>45277571000</v>
      </c>
      <c r="J372" s="35" t="s">
        <v>1105</v>
      </c>
      <c r="K372" s="24">
        <v>710000</v>
      </c>
      <c r="L372" s="21" t="s">
        <v>1125</v>
      </c>
      <c r="M372" s="25">
        <v>41639</v>
      </c>
      <c r="N372" s="35" t="s">
        <v>1042</v>
      </c>
      <c r="O372" s="35" t="s">
        <v>30</v>
      </c>
    </row>
    <row r="373" spans="1:15" ht="36" customHeight="1">
      <c r="A373" s="21" t="s">
        <v>794</v>
      </c>
      <c r="B373" s="21" t="s">
        <v>94</v>
      </c>
      <c r="C373" s="21" t="s">
        <v>123</v>
      </c>
      <c r="D373" s="35" t="s">
        <v>407</v>
      </c>
      <c r="E373" s="38" t="s">
        <v>48</v>
      </c>
      <c r="F373" s="21">
        <v>876</v>
      </c>
      <c r="G373" s="35" t="s">
        <v>35</v>
      </c>
      <c r="H373" s="35">
        <v>1</v>
      </c>
      <c r="I373" s="21">
        <v>45277571000</v>
      </c>
      <c r="J373" s="35" t="s">
        <v>1105</v>
      </c>
      <c r="K373" s="24">
        <v>860000</v>
      </c>
      <c r="L373" s="21" t="s">
        <v>1125</v>
      </c>
      <c r="M373" s="25">
        <v>41639</v>
      </c>
      <c r="N373" s="35" t="s">
        <v>1042</v>
      </c>
      <c r="O373" s="35" t="s">
        <v>30</v>
      </c>
    </row>
    <row r="374" spans="1:15" ht="84" customHeight="1">
      <c r="A374" s="21" t="s">
        <v>795</v>
      </c>
      <c r="B374" s="21" t="s">
        <v>121</v>
      </c>
      <c r="C374" s="21" t="s">
        <v>122</v>
      </c>
      <c r="D374" s="35" t="s">
        <v>408</v>
      </c>
      <c r="E374" s="38" t="s">
        <v>48</v>
      </c>
      <c r="F374" s="21">
        <v>876</v>
      </c>
      <c r="G374" s="35" t="s">
        <v>35</v>
      </c>
      <c r="H374" s="35">
        <v>1</v>
      </c>
      <c r="I374" s="21">
        <v>45277571000</v>
      </c>
      <c r="J374" s="35" t="s">
        <v>1105</v>
      </c>
      <c r="K374" s="24">
        <v>1500000</v>
      </c>
      <c r="L374" s="21" t="s">
        <v>1125</v>
      </c>
      <c r="M374" s="25">
        <v>41639</v>
      </c>
      <c r="N374" s="35" t="s">
        <v>1042</v>
      </c>
      <c r="O374" s="35" t="s">
        <v>30</v>
      </c>
    </row>
    <row r="375" spans="1:15" ht="36" customHeight="1">
      <c r="A375" s="21" t="s">
        <v>796</v>
      </c>
      <c r="B375" s="21" t="s">
        <v>94</v>
      </c>
      <c r="C375" s="21" t="s">
        <v>123</v>
      </c>
      <c r="D375" s="35" t="s">
        <v>406</v>
      </c>
      <c r="E375" s="38" t="s">
        <v>48</v>
      </c>
      <c r="F375" s="21">
        <v>876</v>
      </c>
      <c r="G375" s="35" t="s">
        <v>35</v>
      </c>
      <c r="H375" s="35">
        <v>1</v>
      </c>
      <c r="I375" s="21">
        <v>45277571000</v>
      </c>
      <c r="J375" s="35" t="s">
        <v>1105</v>
      </c>
      <c r="K375" s="24">
        <v>2800000</v>
      </c>
      <c r="L375" s="21" t="s">
        <v>1123</v>
      </c>
      <c r="M375" s="25">
        <v>41547</v>
      </c>
      <c r="N375" s="35" t="s">
        <v>1042</v>
      </c>
      <c r="O375" s="35" t="s">
        <v>30</v>
      </c>
    </row>
    <row r="376" spans="1:15" ht="36" customHeight="1">
      <c r="A376" s="21" t="s">
        <v>797</v>
      </c>
      <c r="B376" s="21" t="s">
        <v>121</v>
      </c>
      <c r="C376" s="21" t="s">
        <v>400</v>
      </c>
      <c r="D376" s="35" t="s">
        <v>402</v>
      </c>
      <c r="E376" s="38" t="s">
        <v>48</v>
      </c>
      <c r="F376" s="21">
        <v>876</v>
      </c>
      <c r="G376" s="35" t="s">
        <v>35</v>
      </c>
      <c r="H376" s="35">
        <v>1</v>
      </c>
      <c r="I376" s="21">
        <v>45277571000</v>
      </c>
      <c r="J376" s="35" t="s">
        <v>1105</v>
      </c>
      <c r="K376" s="24">
        <v>1500000</v>
      </c>
      <c r="L376" s="21" t="s">
        <v>1125</v>
      </c>
      <c r="M376" s="25">
        <v>41639</v>
      </c>
      <c r="N376" s="35" t="s">
        <v>1042</v>
      </c>
      <c r="O376" s="35" t="s">
        <v>30</v>
      </c>
    </row>
    <row r="377" spans="1:15" ht="36" customHeight="1">
      <c r="A377" s="21" t="s">
        <v>798</v>
      </c>
      <c r="B377" s="21" t="s">
        <v>397</v>
      </c>
      <c r="C377" s="21" t="s">
        <v>398</v>
      </c>
      <c r="D377" s="35" t="s">
        <v>399</v>
      </c>
      <c r="E377" s="38" t="s">
        <v>48</v>
      </c>
      <c r="F377" s="21">
        <v>796</v>
      </c>
      <c r="G377" s="35" t="s">
        <v>173</v>
      </c>
      <c r="H377" s="35">
        <v>1</v>
      </c>
      <c r="I377" s="21">
        <v>45277571000</v>
      </c>
      <c r="J377" s="35" t="s">
        <v>1105</v>
      </c>
      <c r="K377" s="24">
        <v>1700000</v>
      </c>
      <c r="L377" s="21" t="s">
        <v>1125</v>
      </c>
      <c r="M377" s="25">
        <v>41639</v>
      </c>
      <c r="N377" s="35" t="s">
        <v>1042</v>
      </c>
      <c r="O377" s="35" t="s">
        <v>30</v>
      </c>
    </row>
    <row r="378" spans="1:15" ht="36" customHeight="1">
      <c r="A378" s="21" t="s">
        <v>799</v>
      </c>
      <c r="B378" s="21" t="s">
        <v>121</v>
      </c>
      <c r="C378" s="21" t="s">
        <v>400</v>
      </c>
      <c r="D378" s="35" t="s">
        <v>401</v>
      </c>
      <c r="E378" s="38" t="s">
        <v>48</v>
      </c>
      <c r="F378" s="21">
        <v>876</v>
      </c>
      <c r="G378" s="35" t="s">
        <v>35</v>
      </c>
      <c r="H378" s="35">
        <v>1</v>
      </c>
      <c r="I378" s="21">
        <v>45277571000</v>
      </c>
      <c r="J378" s="35" t="s">
        <v>1105</v>
      </c>
      <c r="K378" s="24">
        <v>2000000</v>
      </c>
      <c r="L378" s="21" t="s">
        <v>1125</v>
      </c>
      <c r="M378" s="25">
        <v>41639</v>
      </c>
      <c r="N378" s="35" t="s">
        <v>1042</v>
      </c>
      <c r="O378" s="35" t="s">
        <v>30</v>
      </c>
    </row>
    <row r="379" spans="1:15" ht="36" customHeight="1">
      <c r="A379" s="21" t="s">
        <v>800</v>
      </c>
      <c r="B379" s="21" t="s">
        <v>203</v>
      </c>
      <c r="C379" s="21" t="s">
        <v>155</v>
      </c>
      <c r="D379" s="35" t="s">
        <v>409</v>
      </c>
      <c r="E379" s="38" t="s">
        <v>48</v>
      </c>
      <c r="F379" s="21">
        <v>876</v>
      </c>
      <c r="G379" s="35" t="s">
        <v>35</v>
      </c>
      <c r="H379" s="35">
        <v>1</v>
      </c>
      <c r="I379" s="21">
        <v>45277571000</v>
      </c>
      <c r="J379" s="35" t="s">
        <v>1105</v>
      </c>
      <c r="K379" s="24">
        <v>3000000</v>
      </c>
      <c r="L379" s="21" t="s">
        <v>1125</v>
      </c>
      <c r="M379" s="25">
        <v>41639</v>
      </c>
      <c r="N379" s="35" t="s">
        <v>1042</v>
      </c>
      <c r="O379" s="35" t="s">
        <v>30</v>
      </c>
    </row>
    <row r="380" spans="1:15" ht="36" customHeight="1">
      <c r="A380" s="21" t="s">
        <v>801</v>
      </c>
      <c r="B380" s="21" t="s">
        <v>94</v>
      </c>
      <c r="C380" s="21" t="s">
        <v>123</v>
      </c>
      <c r="D380" s="35" t="s">
        <v>403</v>
      </c>
      <c r="E380" s="38" t="s">
        <v>48</v>
      </c>
      <c r="F380" s="21">
        <v>876</v>
      </c>
      <c r="G380" s="35" t="s">
        <v>35</v>
      </c>
      <c r="H380" s="35">
        <v>1</v>
      </c>
      <c r="I380" s="21">
        <v>45277571000</v>
      </c>
      <c r="J380" s="35" t="s">
        <v>1105</v>
      </c>
      <c r="K380" s="24">
        <v>3666000</v>
      </c>
      <c r="L380" s="21" t="s">
        <v>1123</v>
      </c>
      <c r="M380" s="25">
        <v>41639</v>
      </c>
      <c r="N380" s="35" t="s">
        <v>1042</v>
      </c>
      <c r="O380" s="35" t="s">
        <v>30</v>
      </c>
    </row>
    <row r="381" spans="1:15" ht="36" customHeight="1">
      <c r="A381" s="21" t="s">
        <v>802</v>
      </c>
      <c r="B381" s="21" t="s">
        <v>84</v>
      </c>
      <c r="C381" s="21" t="s">
        <v>89</v>
      </c>
      <c r="D381" s="35" t="s">
        <v>415</v>
      </c>
      <c r="E381" s="38" t="s">
        <v>48</v>
      </c>
      <c r="F381" s="21">
        <v>112</v>
      </c>
      <c r="G381" s="35" t="s">
        <v>87</v>
      </c>
      <c r="H381" s="35">
        <v>50000</v>
      </c>
      <c r="I381" s="21">
        <v>45277571000</v>
      </c>
      <c r="J381" s="35" t="s">
        <v>1105</v>
      </c>
      <c r="K381" s="24">
        <v>1398305.0847457629</v>
      </c>
      <c r="L381" s="21" t="s">
        <v>1125</v>
      </c>
      <c r="M381" s="25">
        <v>41882</v>
      </c>
      <c r="N381" s="35" t="s">
        <v>1042</v>
      </c>
      <c r="O381" s="35" t="s">
        <v>30</v>
      </c>
    </row>
    <row r="382" spans="1:15" ht="56.25" customHeight="1">
      <c r="A382" s="21" t="s">
        <v>803</v>
      </c>
      <c r="B382" s="21" t="s">
        <v>1036</v>
      </c>
      <c r="C382" s="21" t="s">
        <v>1037</v>
      </c>
      <c r="D382" s="35" t="s">
        <v>1533</v>
      </c>
      <c r="E382" s="38" t="s">
        <v>48</v>
      </c>
      <c r="F382" s="21" t="s">
        <v>99</v>
      </c>
      <c r="G382" s="35" t="s">
        <v>173</v>
      </c>
      <c r="H382" s="24">
        <v>60</v>
      </c>
      <c r="I382" s="21" t="s">
        <v>132</v>
      </c>
      <c r="J382" s="35" t="s">
        <v>134</v>
      </c>
      <c r="K382" s="24">
        <v>111000000</v>
      </c>
      <c r="L382" s="21" t="s">
        <v>1125</v>
      </c>
      <c r="M382" s="25">
        <v>41639</v>
      </c>
      <c r="N382" s="35" t="s">
        <v>1042</v>
      </c>
      <c r="O382" s="35" t="s">
        <v>30</v>
      </c>
    </row>
    <row r="383" spans="1:15" ht="48" customHeight="1">
      <c r="A383" s="21" t="s">
        <v>804</v>
      </c>
      <c r="B383" s="21" t="s">
        <v>32</v>
      </c>
      <c r="C383" s="21" t="s">
        <v>33</v>
      </c>
      <c r="D383" s="35" t="s">
        <v>186</v>
      </c>
      <c r="E383" s="38" t="s">
        <v>48</v>
      </c>
      <c r="F383" s="21" t="s">
        <v>34</v>
      </c>
      <c r="G383" s="35" t="s">
        <v>35</v>
      </c>
      <c r="H383" s="35">
        <v>1</v>
      </c>
      <c r="I383" s="44" t="s">
        <v>29</v>
      </c>
      <c r="J383" s="35" t="s">
        <v>1105</v>
      </c>
      <c r="K383" s="24">
        <v>1500000</v>
      </c>
      <c r="L383" s="21" t="s">
        <v>1125</v>
      </c>
      <c r="M383" s="25">
        <v>41639</v>
      </c>
      <c r="N383" s="35" t="s">
        <v>1058</v>
      </c>
      <c r="O383" s="35" t="s">
        <v>30</v>
      </c>
    </row>
    <row r="384" spans="1:15" ht="60" customHeight="1">
      <c r="A384" s="21" t="s">
        <v>805</v>
      </c>
      <c r="B384" s="21" t="s">
        <v>32</v>
      </c>
      <c r="C384" s="21" t="s">
        <v>33</v>
      </c>
      <c r="D384" s="35" t="s">
        <v>904</v>
      </c>
      <c r="E384" s="38" t="s">
        <v>48</v>
      </c>
      <c r="F384" s="21" t="s">
        <v>34</v>
      </c>
      <c r="G384" s="35" t="s">
        <v>35</v>
      </c>
      <c r="H384" s="35">
        <v>1</v>
      </c>
      <c r="I384" s="44" t="s">
        <v>29</v>
      </c>
      <c r="J384" s="35" t="s">
        <v>1105</v>
      </c>
      <c r="K384" s="24">
        <v>2000000</v>
      </c>
      <c r="L384" s="21" t="s">
        <v>1125</v>
      </c>
      <c r="M384" s="25">
        <v>41670</v>
      </c>
      <c r="N384" s="35" t="s">
        <v>1038</v>
      </c>
      <c r="O384" s="35" t="s">
        <v>30</v>
      </c>
    </row>
    <row r="385" spans="1:15" ht="48" customHeight="1">
      <c r="A385" s="21" t="s">
        <v>806</v>
      </c>
      <c r="B385" s="21" t="s">
        <v>179</v>
      </c>
      <c r="C385" s="21" t="s">
        <v>180</v>
      </c>
      <c r="D385" s="35" t="s">
        <v>903</v>
      </c>
      <c r="E385" s="38" t="s">
        <v>48</v>
      </c>
      <c r="F385" s="21" t="s">
        <v>34</v>
      </c>
      <c r="G385" s="35" t="s">
        <v>35</v>
      </c>
      <c r="H385" s="35">
        <v>1</v>
      </c>
      <c r="I385" s="21" t="s">
        <v>132</v>
      </c>
      <c r="J385" s="35" t="s">
        <v>1097</v>
      </c>
      <c r="K385" s="24">
        <v>5000000</v>
      </c>
      <c r="L385" s="21" t="s">
        <v>1124</v>
      </c>
      <c r="M385" s="25">
        <v>41943</v>
      </c>
      <c r="N385" s="35" t="s">
        <v>1058</v>
      </c>
      <c r="O385" s="35" t="s">
        <v>30</v>
      </c>
    </row>
    <row r="386" spans="1:15" ht="72" customHeight="1">
      <c r="A386" s="21" t="s">
        <v>807</v>
      </c>
      <c r="B386" s="21" t="s">
        <v>130</v>
      </c>
      <c r="C386" s="21" t="s">
        <v>1095</v>
      </c>
      <c r="D386" s="35" t="s">
        <v>1147</v>
      </c>
      <c r="E386" s="38" t="s">
        <v>48</v>
      </c>
      <c r="F386" s="21" t="s">
        <v>34</v>
      </c>
      <c r="G386" s="35" t="s">
        <v>35</v>
      </c>
      <c r="H386" s="35">
        <v>1</v>
      </c>
      <c r="I386" s="35" t="s">
        <v>132</v>
      </c>
      <c r="J386" s="35" t="s">
        <v>1099</v>
      </c>
      <c r="K386" s="24">
        <v>50000000</v>
      </c>
      <c r="L386" s="21" t="s">
        <v>1125</v>
      </c>
      <c r="M386" s="25">
        <v>42369</v>
      </c>
      <c r="N386" s="35" t="s">
        <v>1058</v>
      </c>
      <c r="O386" s="35" t="s">
        <v>30</v>
      </c>
    </row>
    <row r="387" spans="1:15" ht="48" customHeight="1">
      <c r="A387" s="21" t="s">
        <v>808</v>
      </c>
      <c r="B387" s="21" t="s">
        <v>55</v>
      </c>
      <c r="C387" s="21" t="s">
        <v>56</v>
      </c>
      <c r="D387" s="35" t="s">
        <v>895</v>
      </c>
      <c r="E387" s="38" t="s">
        <v>48</v>
      </c>
      <c r="F387" s="21" t="s">
        <v>34</v>
      </c>
      <c r="G387" s="35" t="s">
        <v>35</v>
      </c>
      <c r="H387" s="35">
        <v>1</v>
      </c>
      <c r="I387" s="21" t="s">
        <v>29</v>
      </c>
      <c r="J387" s="35" t="s">
        <v>1105</v>
      </c>
      <c r="K387" s="74">
        <v>11250000</v>
      </c>
      <c r="L387" s="21" t="s">
        <v>1125</v>
      </c>
      <c r="M387" s="25">
        <v>41639</v>
      </c>
      <c r="N387" s="35" t="s">
        <v>1058</v>
      </c>
      <c r="O387" s="35" t="s">
        <v>30</v>
      </c>
    </row>
    <row r="388" spans="1:15" ht="60" customHeight="1">
      <c r="A388" s="21" t="s">
        <v>809</v>
      </c>
      <c r="B388" s="21" t="s">
        <v>62</v>
      </c>
      <c r="C388" s="21" t="s">
        <v>63</v>
      </c>
      <c r="D388" s="21" t="s">
        <v>64</v>
      </c>
      <c r="E388" s="38" t="s">
        <v>48</v>
      </c>
      <c r="F388" s="21" t="s">
        <v>65</v>
      </c>
      <c r="G388" s="35" t="s">
        <v>68</v>
      </c>
      <c r="H388" s="21" t="s">
        <v>67</v>
      </c>
      <c r="I388" s="21" t="s">
        <v>66</v>
      </c>
      <c r="J388" s="21" t="s">
        <v>1105</v>
      </c>
      <c r="K388" s="74">
        <v>1500000</v>
      </c>
      <c r="L388" s="21" t="s">
        <v>1125</v>
      </c>
      <c r="M388" s="25">
        <v>41912</v>
      </c>
      <c r="N388" s="35" t="s">
        <v>1038</v>
      </c>
      <c r="O388" s="35" t="s">
        <v>30</v>
      </c>
    </row>
    <row r="389" spans="1:15" ht="60" customHeight="1">
      <c r="A389" s="38" t="s">
        <v>810</v>
      </c>
      <c r="B389" s="27" t="s">
        <v>112</v>
      </c>
      <c r="C389" s="27" t="s">
        <v>113</v>
      </c>
      <c r="D389" s="28" t="s">
        <v>1590</v>
      </c>
      <c r="E389" s="38" t="s">
        <v>48</v>
      </c>
      <c r="F389" s="27" t="s">
        <v>34</v>
      </c>
      <c r="G389" s="28" t="s">
        <v>35</v>
      </c>
      <c r="H389" s="29">
        <v>1</v>
      </c>
      <c r="I389" s="27" t="s">
        <v>132</v>
      </c>
      <c r="J389" s="28" t="s">
        <v>877</v>
      </c>
      <c r="K389" s="29">
        <v>847457.62711864407</v>
      </c>
      <c r="L389" s="27" t="s">
        <v>1125</v>
      </c>
      <c r="M389" s="30">
        <v>41578</v>
      </c>
      <c r="N389" s="28" t="s">
        <v>1038</v>
      </c>
      <c r="O389" s="22" t="s">
        <v>30</v>
      </c>
    </row>
    <row r="390" spans="1:15" ht="60" customHeight="1">
      <c r="A390" s="21" t="s">
        <v>811</v>
      </c>
      <c r="B390" s="21" t="s">
        <v>1332</v>
      </c>
      <c r="C390" s="21" t="s">
        <v>113</v>
      </c>
      <c r="D390" s="35" t="s">
        <v>1931</v>
      </c>
      <c r="E390" s="38" t="s">
        <v>48</v>
      </c>
      <c r="F390" s="21" t="s">
        <v>34</v>
      </c>
      <c r="G390" s="35" t="s">
        <v>35</v>
      </c>
      <c r="H390" s="35">
        <v>1</v>
      </c>
      <c r="I390" s="21" t="s">
        <v>132</v>
      </c>
      <c r="J390" s="35" t="s">
        <v>1288</v>
      </c>
      <c r="K390" s="24">
        <v>1300000</v>
      </c>
      <c r="L390" s="21" t="s">
        <v>1123</v>
      </c>
      <c r="M390" s="25">
        <v>41639</v>
      </c>
      <c r="N390" s="35" t="s">
        <v>1038</v>
      </c>
      <c r="O390" s="35" t="s">
        <v>30</v>
      </c>
    </row>
    <row r="391" spans="1:15" ht="72" customHeight="1">
      <c r="A391" s="21" t="s">
        <v>812</v>
      </c>
      <c r="B391" s="21" t="s">
        <v>237</v>
      </c>
      <c r="C391" s="21" t="s">
        <v>238</v>
      </c>
      <c r="D391" s="35" t="s">
        <v>1333</v>
      </c>
      <c r="E391" s="38" t="s">
        <v>48</v>
      </c>
      <c r="F391" s="21" t="s">
        <v>34</v>
      </c>
      <c r="G391" s="35" t="s">
        <v>35</v>
      </c>
      <c r="H391" s="35">
        <v>1</v>
      </c>
      <c r="I391" s="21" t="s">
        <v>29</v>
      </c>
      <c r="J391" s="35" t="s">
        <v>1293</v>
      </c>
      <c r="K391" s="24">
        <v>1695000</v>
      </c>
      <c r="L391" s="21" t="s">
        <v>1124</v>
      </c>
      <c r="M391" s="25">
        <v>42004</v>
      </c>
      <c r="N391" s="26" t="s">
        <v>1058</v>
      </c>
      <c r="O391" s="35" t="s">
        <v>30</v>
      </c>
    </row>
    <row r="392" spans="1:15" ht="60" customHeight="1">
      <c r="A392" s="34" t="s">
        <v>813</v>
      </c>
      <c r="B392" s="34" t="s">
        <v>216</v>
      </c>
      <c r="C392" s="90" t="s">
        <v>211</v>
      </c>
      <c r="D392" s="91" t="s">
        <v>1645</v>
      </c>
      <c r="E392" s="38" t="s">
        <v>48</v>
      </c>
      <c r="F392" s="34">
        <v>876</v>
      </c>
      <c r="G392" s="91" t="s">
        <v>35</v>
      </c>
      <c r="H392" s="91">
        <v>1</v>
      </c>
      <c r="I392" s="34" t="s">
        <v>29</v>
      </c>
      <c r="J392" s="91" t="s">
        <v>1105</v>
      </c>
      <c r="K392" s="92">
        <v>1182725</v>
      </c>
      <c r="L392" s="34" t="s">
        <v>1125</v>
      </c>
      <c r="M392" s="93">
        <v>41639</v>
      </c>
      <c r="N392" s="91" t="s">
        <v>1038</v>
      </c>
      <c r="O392" s="91" t="s">
        <v>30</v>
      </c>
    </row>
    <row r="393" spans="1:15" ht="60" customHeight="1">
      <c r="A393" s="34" t="s">
        <v>814</v>
      </c>
      <c r="B393" s="34" t="s">
        <v>216</v>
      </c>
      <c r="C393" s="90" t="s">
        <v>211</v>
      </c>
      <c r="D393" s="91" t="s">
        <v>417</v>
      </c>
      <c r="E393" s="38" t="s">
        <v>48</v>
      </c>
      <c r="F393" s="34">
        <v>876</v>
      </c>
      <c r="G393" s="91" t="s">
        <v>35</v>
      </c>
      <c r="H393" s="91">
        <v>1</v>
      </c>
      <c r="I393" s="34" t="s">
        <v>29</v>
      </c>
      <c r="J393" s="91" t="s">
        <v>1105</v>
      </c>
      <c r="K393" s="92">
        <v>1371180</v>
      </c>
      <c r="L393" s="34" t="s">
        <v>1125</v>
      </c>
      <c r="M393" s="93">
        <v>41639</v>
      </c>
      <c r="N393" s="91" t="s">
        <v>1038</v>
      </c>
      <c r="O393" s="91" t="s">
        <v>30</v>
      </c>
    </row>
    <row r="394" spans="1:15" ht="84" customHeight="1">
      <c r="A394" s="34" t="s">
        <v>815</v>
      </c>
      <c r="B394" s="34" t="s">
        <v>216</v>
      </c>
      <c r="C394" s="34" t="s">
        <v>211</v>
      </c>
      <c r="D394" s="91" t="s">
        <v>416</v>
      </c>
      <c r="E394" s="38" t="s">
        <v>48</v>
      </c>
      <c r="F394" s="34">
        <v>876</v>
      </c>
      <c r="G394" s="91" t="s">
        <v>35</v>
      </c>
      <c r="H394" s="91">
        <v>1</v>
      </c>
      <c r="I394" s="34" t="s">
        <v>29</v>
      </c>
      <c r="J394" s="91" t="s">
        <v>1105</v>
      </c>
      <c r="K394" s="92">
        <v>1883250</v>
      </c>
      <c r="L394" s="34" t="s">
        <v>1125</v>
      </c>
      <c r="M394" s="93">
        <v>41639</v>
      </c>
      <c r="N394" s="91" t="s">
        <v>1038</v>
      </c>
      <c r="O394" s="91" t="s">
        <v>30</v>
      </c>
    </row>
    <row r="395" spans="1:15" ht="120" customHeight="1">
      <c r="A395" s="21" t="s">
        <v>816</v>
      </c>
      <c r="B395" s="21" t="s">
        <v>170</v>
      </c>
      <c r="C395" s="21" t="s">
        <v>171</v>
      </c>
      <c r="D395" s="35" t="s">
        <v>902</v>
      </c>
      <c r="E395" s="38" t="s">
        <v>48</v>
      </c>
      <c r="F395" s="21" t="s">
        <v>34</v>
      </c>
      <c r="G395" s="35" t="s">
        <v>35</v>
      </c>
      <c r="H395" s="35">
        <v>1</v>
      </c>
      <c r="I395" s="21" t="s">
        <v>29</v>
      </c>
      <c r="J395" s="35" t="s">
        <v>1105</v>
      </c>
      <c r="K395" s="24">
        <v>2500000</v>
      </c>
      <c r="L395" s="21" t="s">
        <v>1125</v>
      </c>
      <c r="M395" s="25">
        <v>41608</v>
      </c>
      <c r="N395" s="35" t="s">
        <v>1058</v>
      </c>
      <c r="O395" s="35" t="s">
        <v>30</v>
      </c>
    </row>
    <row r="396" spans="1:15" ht="144" customHeight="1">
      <c r="A396" s="21" t="s">
        <v>1136</v>
      </c>
      <c r="B396" s="21" t="s">
        <v>50</v>
      </c>
      <c r="C396" s="21" t="s">
        <v>33</v>
      </c>
      <c r="D396" s="35" t="s">
        <v>901</v>
      </c>
      <c r="E396" s="38" t="s">
        <v>48</v>
      </c>
      <c r="F396" s="21" t="s">
        <v>34</v>
      </c>
      <c r="G396" s="35" t="s">
        <v>35</v>
      </c>
      <c r="H396" s="35">
        <v>1</v>
      </c>
      <c r="I396" s="21" t="s">
        <v>29</v>
      </c>
      <c r="J396" s="35" t="s">
        <v>1105</v>
      </c>
      <c r="K396" s="24">
        <v>1650000</v>
      </c>
      <c r="L396" s="21" t="s">
        <v>1125</v>
      </c>
      <c r="M396" s="25">
        <v>41729</v>
      </c>
      <c r="N396" s="35" t="s">
        <v>1058</v>
      </c>
      <c r="O396" s="35" t="s">
        <v>30</v>
      </c>
    </row>
    <row r="397" spans="1:15" ht="48" customHeight="1">
      <c r="A397" s="21" t="s">
        <v>1137</v>
      </c>
      <c r="B397" s="21" t="s">
        <v>38</v>
      </c>
      <c r="C397" s="21">
        <v>7260090</v>
      </c>
      <c r="D397" s="35" t="s">
        <v>129</v>
      </c>
      <c r="E397" s="38" t="s">
        <v>48</v>
      </c>
      <c r="F397" s="21" t="s">
        <v>34</v>
      </c>
      <c r="G397" s="35" t="s">
        <v>35</v>
      </c>
      <c r="H397" s="35">
        <v>1</v>
      </c>
      <c r="I397" s="35">
        <v>45286585000</v>
      </c>
      <c r="J397" s="35" t="s">
        <v>1105</v>
      </c>
      <c r="K397" s="24">
        <v>750000</v>
      </c>
      <c r="L397" s="21" t="s">
        <v>1125</v>
      </c>
      <c r="M397" s="25">
        <v>41608</v>
      </c>
      <c r="N397" s="35" t="s">
        <v>1042</v>
      </c>
      <c r="O397" s="35" t="s">
        <v>30</v>
      </c>
    </row>
    <row r="398" spans="1:15" ht="51.75" customHeight="1">
      <c r="A398" s="21" t="s">
        <v>1138</v>
      </c>
      <c r="B398" s="44" t="s">
        <v>354</v>
      </c>
      <c r="C398" s="44" t="s">
        <v>1644</v>
      </c>
      <c r="D398" s="45" t="s">
        <v>1537</v>
      </c>
      <c r="E398" s="38" t="s">
        <v>48</v>
      </c>
      <c r="F398" s="44" t="s">
        <v>99</v>
      </c>
      <c r="G398" s="45" t="s">
        <v>173</v>
      </c>
      <c r="H398" s="45">
        <v>1</v>
      </c>
      <c r="I398" s="21" t="s">
        <v>1538</v>
      </c>
      <c r="J398" s="45" t="s">
        <v>1539</v>
      </c>
      <c r="K398" s="46">
        <v>4000000</v>
      </c>
      <c r="L398" s="44" t="s">
        <v>1125</v>
      </c>
      <c r="M398" s="47">
        <v>41639</v>
      </c>
      <c r="N398" s="35" t="s">
        <v>1042</v>
      </c>
      <c r="O398" s="45" t="s">
        <v>30</v>
      </c>
    </row>
    <row r="399" spans="1:15" ht="36" customHeight="1">
      <c r="A399" s="55" t="s">
        <v>817</v>
      </c>
      <c r="B399" s="21" t="s">
        <v>486</v>
      </c>
      <c r="C399" s="21" t="s">
        <v>386</v>
      </c>
      <c r="D399" s="35" t="s">
        <v>934</v>
      </c>
      <c r="E399" s="38" t="s">
        <v>48</v>
      </c>
      <c r="F399" s="21" t="s">
        <v>34</v>
      </c>
      <c r="G399" s="35" t="s">
        <v>35</v>
      </c>
      <c r="H399" s="24">
        <v>1</v>
      </c>
      <c r="I399" s="21" t="s">
        <v>359</v>
      </c>
      <c r="J399" s="35" t="s">
        <v>1296</v>
      </c>
      <c r="K399" s="24">
        <v>896000</v>
      </c>
      <c r="L399" s="21" t="s">
        <v>1124</v>
      </c>
      <c r="M399" s="25">
        <v>41821</v>
      </c>
      <c r="N399" s="35" t="s">
        <v>1042</v>
      </c>
      <c r="O399" s="35" t="s">
        <v>30</v>
      </c>
    </row>
    <row r="400" spans="1:15" ht="60" customHeight="1">
      <c r="A400" s="21" t="s">
        <v>818</v>
      </c>
      <c r="B400" s="21" t="s">
        <v>356</v>
      </c>
      <c r="C400" s="21" t="s">
        <v>443</v>
      </c>
      <c r="D400" s="35" t="s">
        <v>1256</v>
      </c>
      <c r="E400" s="38" t="s">
        <v>48</v>
      </c>
      <c r="F400" s="21" t="s">
        <v>357</v>
      </c>
      <c r="G400" s="35" t="s">
        <v>358</v>
      </c>
      <c r="H400" s="24">
        <v>605000</v>
      </c>
      <c r="I400" s="21" t="s">
        <v>29</v>
      </c>
      <c r="J400" s="35" t="s">
        <v>1105</v>
      </c>
      <c r="K400" s="24">
        <v>2542372.8813559324</v>
      </c>
      <c r="L400" s="21" t="s">
        <v>1124</v>
      </c>
      <c r="M400" s="25">
        <v>41639</v>
      </c>
      <c r="N400" s="35" t="s">
        <v>1038</v>
      </c>
      <c r="O400" s="35" t="s">
        <v>30</v>
      </c>
    </row>
    <row r="401" spans="1:15" ht="36" customHeight="1">
      <c r="A401" s="21" t="s">
        <v>819</v>
      </c>
      <c r="B401" s="21" t="s">
        <v>373</v>
      </c>
      <c r="C401" s="21" t="s">
        <v>108</v>
      </c>
      <c r="D401" s="35" t="s">
        <v>1334</v>
      </c>
      <c r="E401" s="38" t="s">
        <v>48</v>
      </c>
      <c r="F401" s="21" t="s">
        <v>34</v>
      </c>
      <c r="G401" s="35" t="s">
        <v>35</v>
      </c>
      <c r="H401" s="24">
        <v>1</v>
      </c>
      <c r="I401" s="21" t="s">
        <v>375</v>
      </c>
      <c r="J401" s="35" t="s">
        <v>1261</v>
      </c>
      <c r="K401" s="24">
        <v>6101694.9152542381</v>
      </c>
      <c r="L401" s="21" t="s">
        <v>1125</v>
      </c>
      <c r="M401" s="25">
        <v>41639</v>
      </c>
      <c r="N401" s="35" t="s">
        <v>1042</v>
      </c>
      <c r="O401" s="35" t="s">
        <v>30</v>
      </c>
    </row>
    <row r="402" spans="1:15" ht="36" customHeight="1">
      <c r="A402" s="21" t="s">
        <v>1153</v>
      </c>
      <c r="B402" s="21" t="s">
        <v>373</v>
      </c>
      <c r="C402" s="21" t="s">
        <v>108</v>
      </c>
      <c r="D402" s="35" t="s">
        <v>1334</v>
      </c>
      <c r="E402" s="38" t="s">
        <v>48</v>
      </c>
      <c r="F402" s="21" t="s">
        <v>34</v>
      </c>
      <c r="G402" s="35" t="s">
        <v>35</v>
      </c>
      <c r="H402" s="24">
        <v>1</v>
      </c>
      <c r="I402" s="21" t="s">
        <v>374</v>
      </c>
      <c r="J402" s="35" t="s">
        <v>1203</v>
      </c>
      <c r="K402" s="24">
        <v>10169491.52542373</v>
      </c>
      <c r="L402" s="21" t="s">
        <v>1125</v>
      </c>
      <c r="M402" s="25">
        <v>41790</v>
      </c>
      <c r="N402" s="35" t="s">
        <v>1042</v>
      </c>
      <c r="O402" s="35" t="s">
        <v>30</v>
      </c>
    </row>
    <row r="403" spans="1:15" ht="36" customHeight="1">
      <c r="A403" s="21" t="s">
        <v>820</v>
      </c>
      <c r="B403" s="21" t="s">
        <v>373</v>
      </c>
      <c r="C403" s="21" t="s">
        <v>108</v>
      </c>
      <c r="D403" s="35" t="s">
        <v>1334</v>
      </c>
      <c r="E403" s="38" t="s">
        <v>48</v>
      </c>
      <c r="F403" s="21" t="s">
        <v>34</v>
      </c>
      <c r="G403" s="35" t="s">
        <v>35</v>
      </c>
      <c r="H403" s="24">
        <v>1</v>
      </c>
      <c r="I403" s="21" t="s">
        <v>359</v>
      </c>
      <c r="J403" s="35" t="s">
        <v>1272</v>
      </c>
      <c r="K403" s="24">
        <v>49000000</v>
      </c>
      <c r="L403" s="21" t="s">
        <v>1124</v>
      </c>
      <c r="M403" s="25">
        <v>41851</v>
      </c>
      <c r="N403" s="35" t="s">
        <v>1042</v>
      </c>
      <c r="O403" s="35" t="s">
        <v>30</v>
      </c>
    </row>
    <row r="404" spans="1:15" ht="36" customHeight="1">
      <c r="A404" s="21" t="s">
        <v>1154</v>
      </c>
      <c r="B404" s="21" t="s">
        <v>126</v>
      </c>
      <c r="C404" s="21" t="s">
        <v>324</v>
      </c>
      <c r="D404" s="35" t="s">
        <v>421</v>
      </c>
      <c r="E404" s="38" t="s">
        <v>48</v>
      </c>
      <c r="F404" s="21" t="s">
        <v>34</v>
      </c>
      <c r="G404" s="35" t="s">
        <v>35</v>
      </c>
      <c r="H404" s="35">
        <v>1</v>
      </c>
      <c r="I404" s="21" t="s">
        <v>419</v>
      </c>
      <c r="J404" s="35" t="s">
        <v>1105</v>
      </c>
      <c r="K404" s="24">
        <v>813000</v>
      </c>
      <c r="L404" s="21" t="s">
        <v>1125</v>
      </c>
      <c r="M404" s="25">
        <v>41639</v>
      </c>
      <c r="N404" s="35" t="s">
        <v>1042</v>
      </c>
      <c r="O404" s="35" t="s">
        <v>30</v>
      </c>
    </row>
    <row r="405" spans="1:15" ht="36" customHeight="1">
      <c r="A405" s="21" t="s">
        <v>821</v>
      </c>
      <c r="B405" s="27" t="s">
        <v>107</v>
      </c>
      <c r="C405" s="27" t="s">
        <v>108</v>
      </c>
      <c r="D405" s="28" t="s">
        <v>1014</v>
      </c>
      <c r="E405" s="38" t="s">
        <v>48</v>
      </c>
      <c r="F405" s="27" t="s">
        <v>99</v>
      </c>
      <c r="G405" s="28" t="s">
        <v>173</v>
      </c>
      <c r="H405" s="29">
        <v>205</v>
      </c>
      <c r="I405" s="27" t="s">
        <v>343</v>
      </c>
      <c r="J405" s="28" t="s">
        <v>1199</v>
      </c>
      <c r="K405" s="29">
        <v>134100000</v>
      </c>
      <c r="L405" s="27" t="s">
        <v>1125</v>
      </c>
      <c r="M405" s="25">
        <v>42004</v>
      </c>
      <c r="N405" s="28" t="s">
        <v>1042</v>
      </c>
      <c r="O405" s="35" t="s">
        <v>30</v>
      </c>
    </row>
    <row r="406" spans="1:15" ht="36" customHeight="1">
      <c r="A406" s="23">
        <v>474</v>
      </c>
      <c r="B406" s="21" t="s">
        <v>94</v>
      </c>
      <c r="C406" s="21" t="s">
        <v>123</v>
      </c>
      <c r="D406" s="35" t="s">
        <v>1419</v>
      </c>
      <c r="E406" s="38" t="s">
        <v>48</v>
      </c>
      <c r="F406" s="21" t="s">
        <v>34</v>
      </c>
      <c r="G406" s="35" t="s">
        <v>35</v>
      </c>
      <c r="H406" s="35">
        <v>1</v>
      </c>
      <c r="I406" s="21" t="s">
        <v>296</v>
      </c>
      <c r="J406" s="35" t="s">
        <v>1258</v>
      </c>
      <c r="K406" s="24">
        <v>3020000</v>
      </c>
      <c r="L406" s="21" t="s">
        <v>1125</v>
      </c>
      <c r="M406" s="25">
        <v>41639</v>
      </c>
      <c r="N406" s="35" t="s">
        <v>1042</v>
      </c>
      <c r="O406" s="35" t="s">
        <v>30</v>
      </c>
    </row>
    <row r="407" spans="1:15" ht="36" customHeight="1">
      <c r="A407" s="55" t="s">
        <v>822</v>
      </c>
      <c r="B407" s="21" t="s">
        <v>94</v>
      </c>
      <c r="C407" s="21" t="s">
        <v>123</v>
      </c>
      <c r="D407" s="35" t="s">
        <v>926</v>
      </c>
      <c r="E407" s="38" t="s">
        <v>48</v>
      </c>
      <c r="F407" s="21" t="s">
        <v>34</v>
      </c>
      <c r="G407" s="35" t="s">
        <v>35</v>
      </c>
      <c r="H407" s="35">
        <v>1</v>
      </c>
      <c r="I407" s="21" t="s">
        <v>292</v>
      </c>
      <c r="J407" s="35" t="s">
        <v>1301</v>
      </c>
      <c r="K407" s="24">
        <v>50000000</v>
      </c>
      <c r="L407" s="21" t="s">
        <v>1123</v>
      </c>
      <c r="M407" s="25">
        <v>41639</v>
      </c>
      <c r="N407" s="35" t="s">
        <v>1042</v>
      </c>
      <c r="O407" s="35" t="s">
        <v>30</v>
      </c>
    </row>
    <row r="408" spans="1:15" ht="48" customHeight="1">
      <c r="A408" s="21" t="s">
        <v>823</v>
      </c>
      <c r="B408" s="21" t="s">
        <v>121</v>
      </c>
      <c r="C408" s="21" t="s">
        <v>422</v>
      </c>
      <c r="D408" s="35" t="s">
        <v>921</v>
      </c>
      <c r="E408" s="38" t="s">
        <v>48</v>
      </c>
      <c r="F408" s="21" t="s">
        <v>34</v>
      </c>
      <c r="G408" s="35" t="s">
        <v>35</v>
      </c>
      <c r="H408" s="35">
        <v>1</v>
      </c>
      <c r="I408" s="21" t="s">
        <v>506</v>
      </c>
      <c r="J408" s="35" t="s">
        <v>1108</v>
      </c>
      <c r="K408" s="24">
        <v>1000000</v>
      </c>
      <c r="L408" s="21" t="s">
        <v>1123</v>
      </c>
      <c r="M408" s="25">
        <v>41547</v>
      </c>
      <c r="N408" s="35" t="s">
        <v>1042</v>
      </c>
      <c r="O408" s="35" t="s">
        <v>30</v>
      </c>
    </row>
    <row r="409" spans="1:15" ht="48" customHeight="1">
      <c r="A409" s="21" t="s">
        <v>1139</v>
      </c>
      <c r="B409" s="21" t="s">
        <v>121</v>
      </c>
      <c r="C409" s="21" t="s">
        <v>422</v>
      </c>
      <c r="D409" s="35" t="s">
        <v>920</v>
      </c>
      <c r="E409" s="38" t="s">
        <v>48</v>
      </c>
      <c r="F409" s="21" t="s">
        <v>34</v>
      </c>
      <c r="G409" s="35" t="s">
        <v>35</v>
      </c>
      <c r="H409" s="35">
        <v>1</v>
      </c>
      <c r="I409" s="21" t="s">
        <v>506</v>
      </c>
      <c r="J409" s="35" t="s">
        <v>1108</v>
      </c>
      <c r="K409" s="24">
        <v>1500000</v>
      </c>
      <c r="L409" s="21" t="s">
        <v>1124</v>
      </c>
      <c r="M409" s="25">
        <v>41547</v>
      </c>
      <c r="N409" s="35" t="s">
        <v>1042</v>
      </c>
      <c r="O409" s="35" t="s">
        <v>30</v>
      </c>
    </row>
    <row r="410" spans="1:15" ht="48" customHeight="1">
      <c r="A410" s="21" t="s">
        <v>1140</v>
      </c>
      <c r="B410" s="35" t="s">
        <v>94</v>
      </c>
      <c r="C410" s="35">
        <v>4520000</v>
      </c>
      <c r="D410" s="35" t="s">
        <v>1024</v>
      </c>
      <c r="E410" s="38" t="s">
        <v>48</v>
      </c>
      <c r="F410" s="21" t="s">
        <v>34</v>
      </c>
      <c r="G410" s="35" t="s">
        <v>35</v>
      </c>
      <c r="H410" s="35">
        <v>1</v>
      </c>
      <c r="I410" s="21" t="s">
        <v>423</v>
      </c>
      <c r="J410" s="35" t="s">
        <v>280</v>
      </c>
      <c r="K410" s="24">
        <v>2500000</v>
      </c>
      <c r="L410" s="21" t="s">
        <v>1123</v>
      </c>
      <c r="M410" s="25">
        <v>41547</v>
      </c>
      <c r="N410" s="35" t="s">
        <v>1042</v>
      </c>
      <c r="O410" s="35" t="s">
        <v>30</v>
      </c>
    </row>
    <row r="411" spans="1:15" ht="36" customHeight="1">
      <c r="A411" s="21" t="s">
        <v>1141</v>
      </c>
      <c r="B411" s="21" t="s">
        <v>285</v>
      </c>
      <c r="C411" s="21" t="s">
        <v>286</v>
      </c>
      <c r="D411" s="35" t="s">
        <v>1335</v>
      </c>
      <c r="E411" s="38" t="s">
        <v>48</v>
      </c>
      <c r="F411" s="21" t="s">
        <v>34</v>
      </c>
      <c r="G411" s="35" t="s">
        <v>35</v>
      </c>
      <c r="H411" s="35">
        <v>1</v>
      </c>
      <c r="I411" s="21" t="s">
        <v>506</v>
      </c>
      <c r="J411" s="35" t="s">
        <v>1108</v>
      </c>
      <c r="K411" s="24">
        <v>3000000</v>
      </c>
      <c r="L411" s="21" t="s">
        <v>1123</v>
      </c>
      <c r="M411" s="25">
        <v>41547</v>
      </c>
      <c r="N411" s="35" t="s">
        <v>1042</v>
      </c>
      <c r="O411" s="35" t="s">
        <v>30</v>
      </c>
    </row>
    <row r="412" spans="1:15" ht="36" customHeight="1">
      <c r="A412" s="55" t="s">
        <v>824</v>
      </c>
      <c r="B412" s="35" t="s">
        <v>94</v>
      </c>
      <c r="C412" s="35">
        <v>4520000</v>
      </c>
      <c r="D412" s="35" t="s">
        <v>924</v>
      </c>
      <c r="E412" s="38" t="s">
        <v>48</v>
      </c>
      <c r="F412" s="21" t="s">
        <v>34</v>
      </c>
      <c r="G412" s="35" t="s">
        <v>35</v>
      </c>
      <c r="H412" s="35">
        <v>1</v>
      </c>
      <c r="I412" s="21" t="s">
        <v>287</v>
      </c>
      <c r="J412" s="35" t="s">
        <v>1304</v>
      </c>
      <c r="K412" s="24">
        <v>3000000</v>
      </c>
      <c r="L412" s="21" t="s">
        <v>1123</v>
      </c>
      <c r="M412" s="25">
        <v>41547</v>
      </c>
      <c r="N412" s="35" t="s">
        <v>1042</v>
      </c>
      <c r="O412" s="35" t="s">
        <v>30</v>
      </c>
    </row>
    <row r="413" spans="1:15" ht="48" customHeight="1">
      <c r="A413" s="21" t="s">
        <v>825</v>
      </c>
      <c r="B413" s="21" t="s">
        <v>281</v>
      </c>
      <c r="C413" s="21" t="s">
        <v>282</v>
      </c>
      <c r="D413" s="24" t="s">
        <v>283</v>
      </c>
      <c r="E413" s="38" t="s">
        <v>48</v>
      </c>
      <c r="F413" s="21" t="s">
        <v>99</v>
      </c>
      <c r="G413" s="35" t="s">
        <v>173</v>
      </c>
      <c r="H413" s="35">
        <v>2</v>
      </c>
      <c r="I413" s="21" t="s">
        <v>284</v>
      </c>
      <c r="J413" s="35" t="s">
        <v>280</v>
      </c>
      <c r="K413" s="24">
        <v>2525000</v>
      </c>
      <c r="L413" s="21" t="s">
        <v>1125</v>
      </c>
      <c r="M413" s="25">
        <v>41639</v>
      </c>
      <c r="N413" s="35" t="s">
        <v>1042</v>
      </c>
      <c r="O413" s="35" t="s">
        <v>30</v>
      </c>
    </row>
    <row r="414" spans="1:15" ht="36" customHeight="1">
      <c r="A414" s="21" t="s">
        <v>826</v>
      </c>
      <c r="B414" s="21" t="s">
        <v>412</v>
      </c>
      <c r="C414" s="21" t="s">
        <v>413</v>
      </c>
      <c r="D414" s="35" t="s">
        <v>414</v>
      </c>
      <c r="E414" s="38" t="s">
        <v>48</v>
      </c>
      <c r="F414" s="21">
        <v>876</v>
      </c>
      <c r="G414" s="35" t="s">
        <v>35</v>
      </c>
      <c r="H414" s="35" t="s">
        <v>77</v>
      </c>
      <c r="I414" s="21">
        <v>45277571000</v>
      </c>
      <c r="J414" s="35" t="s">
        <v>1105</v>
      </c>
      <c r="K414" s="24">
        <v>2118644.0677966103</v>
      </c>
      <c r="L414" s="21" t="s">
        <v>1125</v>
      </c>
      <c r="M414" s="25">
        <v>41639</v>
      </c>
      <c r="N414" s="35" t="s">
        <v>1042</v>
      </c>
      <c r="O414" s="35" t="s">
        <v>30</v>
      </c>
    </row>
    <row r="415" spans="1:15" ht="56.25" customHeight="1">
      <c r="A415" s="21" t="s">
        <v>827</v>
      </c>
      <c r="B415" s="21" t="s">
        <v>109</v>
      </c>
      <c r="C415" s="21" t="s">
        <v>257</v>
      </c>
      <c r="D415" s="35" t="s">
        <v>265</v>
      </c>
      <c r="E415" s="38" t="s">
        <v>48</v>
      </c>
      <c r="F415" s="21" t="s">
        <v>99</v>
      </c>
      <c r="G415" s="35" t="s">
        <v>173</v>
      </c>
      <c r="H415" s="35">
        <v>580</v>
      </c>
      <c r="I415" s="21" t="s">
        <v>132</v>
      </c>
      <c r="J415" s="35" t="s">
        <v>134</v>
      </c>
      <c r="K415" s="24">
        <v>720000000</v>
      </c>
      <c r="L415" s="21" t="s">
        <v>1125</v>
      </c>
      <c r="M415" s="25">
        <v>42004</v>
      </c>
      <c r="N415" s="35" t="s">
        <v>1058</v>
      </c>
      <c r="O415" s="35" t="s">
        <v>30</v>
      </c>
    </row>
    <row r="416" spans="1:15" ht="60" customHeight="1">
      <c r="A416" s="21" t="s">
        <v>828</v>
      </c>
      <c r="B416" s="21" t="s">
        <v>38</v>
      </c>
      <c r="C416" s="21" t="s">
        <v>39</v>
      </c>
      <c r="D416" s="21" t="s">
        <v>1065</v>
      </c>
      <c r="E416" s="38" t="s">
        <v>48</v>
      </c>
      <c r="F416" s="21" t="s">
        <v>34</v>
      </c>
      <c r="G416" s="35" t="s">
        <v>35</v>
      </c>
      <c r="H416" s="35">
        <v>1</v>
      </c>
      <c r="I416" s="21" t="s">
        <v>29</v>
      </c>
      <c r="J416" s="35" t="s">
        <v>1105</v>
      </c>
      <c r="K416" s="74">
        <v>1591915.2542372881</v>
      </c>
      <c r="L416" s="21" t="s">
        <v>1125</v>
      </c>
      <c r="M416" s="25">
        <v>42004</v>
      </c>
      <c r="N416" s="35" t="s">
        <v>1038</v>
      </c>
      <c r="O416" s="35" t="s">
        <v>30</v>
      </c>
    </row>
    <row r="417" spans="1:15" ht="60" customHeight="1">
      <c r="A417" s="21" t="s">
        <v>829</v>
      </c>
      <c r="B417" s="21" t="s">
        <v>38</v>
      </c>
      <c r="C417" s="21" t="s">
        <v>39</v>
      </c>
      <c r="D417" s="21" t="s">
        <v>1064</v>
      </c>
      <c r="E417" s="38" t="s">
        <v>48</v>
      </c>
      <c r="F417" s="21" t="s">
        <v>34</v>
      </c>
      <c r="G417" s="35" t="s">
        <v>35</v>
      </c>
      <c r="H417" s="35">
        <v>1</v>
      </c>
      <c r="I417" s="21" t="s">
        <v>29</v>
      </c>
      <c r="J417" s="35" t="s">
        <v>1105</v>
      </c>
      <c r="K417" s="74">
        <v>1896000</v>
      </c>
      <c r="L417" s="21" t="s">
        <v>1125</v>
      </c>
      <c r="M417" s="25">
        <v>42004</v>
      </c>
      <c r="N417" s="35" t="s">
        <v>1038</v>
      </c>
      <c r="O417" s="35" t="s">
        <v>30</v>
      </c>
    </row>
    <row r="418" spans="1:15" ht="60" customHeight="1">
      <c r="A418" s="21" t="s">
        <v>830</v>
      </c>
      <c r="B418" s="21" t="s">
        <v>38</v>
      </c>
      <c r="C418" s="21" t="s">
        <v>39</v>
      </c>
      <c r="D418" s="21" t="s">
        <v>1692</v>
      </c>
      <c r="E418" s="38" t="s">
        <v>48</v>
      </c>
      <c r="F418" s="21" t="s">
        <v>34</v>
      </c>
      <c r="G418" s="35" t="s">
        <v>35</v>
      </c>
      <c r="H418" s="35">
        <v>1</v>
      </c>
      <c r="I418" s="21" t="s">
        <v>29</v>
      </c>
      <c r="J418" s="35" t="s">
        <v>1105</v>
      </c>
      <c r="K418" s="94">
        <v>2283898.3050847459</v>
      </c>
      <c r="L418" s="21" t="s">
        <v>1125</v>
      </c>
      <c r="M418" s="25">
        <v>41670</v>
      </c>
      <c r="N418" s="35" t="s">
        <v>1038</v>
      </c>
      <c r="O418" s="35" t="s">
        <v>30</v>
      </c>
    </row>
    <row r="419" spans="1:15" ht="60" customHeight="1">
      <c r="A419" s="21" t="s">
        <v>831</v>
      </c>
      <c r="B419" s="21" t="s">
        <v>38</v>
      </c>
      <c r="C419" s="21" t="s">
        <v>39</v>
      </c>
      <c r="D419" s="21" t="s">
        <v>1066</v>
      </c>
      <c r="E419" s="38" t="s">
        <v>48</v>
      </c>
      <c r="F419" s="21" t="s">
        <v>34</v>
      </c>
      <c r="G419" s="35" t="s">
        <v>35</v>
      </c>
      <c r="H419" s="35">
        <v>1</v>
      </c>
      <c r="I419" s="21" t="s">
        <v>29</v>
      </c>
      <c r="J419" s="35" t="s">
        <v>1105</v>
      </c>
      <c r="K419" s="74">
        <v>2530848.3050847459</v>
      </c>
      <c r="L419" s="21" t="s">
        <v>1125</v>
      </c>
      <c r="M419" s="25">
        <v>42004</v>
      </c>
      <c r="N419" s="35" t="s">
        <v>1038</v>
      </c>
      <c r="O419" s="35" t="s">
        <v>30</v>
      </c>
    </row>
    <row r="420" spans="1:15" ht="36" customHeight="1">
      <c r="A420" s="21" t="s">
        <v>832</v>
      </c>
      <c r="B420" s="21" t="s">
        <v>174</v>
      </c>
      <c r="C420" s="21" t="s">
        <v>177</v>
      </c>
      <c r="D420" s="35" t="s">
        <v>178</v>
      </c>
      <c r="E420" s="38" t="s">
        <v>48</v>
      </c>
      <c r="F420" s="21" t="s">
        <v>65</v>
      </c>
      <c r="G420" s="35" t="s">
        <v>68</v>
      </c>
      <c r="H420" s="35" t="s">
        <v>77</v>
      </c>
      <c r="I420" s="44" t="s">
        <v>29</v>
      </c>
      <c r="J420" s="35" t="s">
        <v>1105</v>
      </c>
      <c r="K420" s="24">
        <v>4500000</v>
      </c>
      <c r="L420" s="21" t="s">
        <v>1125</v>
      </c>
      <c r="M420" s="25">
        <v>42004</v>
      </c>
      <c r="N420" s="35" t="s">
        <v>1042</v>
      </c>
      <c r="O420" s="35" t="s">
        <v>30</v>
      </c>
    </row>
    <row r="421" spans="1:15" ht="36" customHeight="1">
      <c r="A421" s="21" t="s">
        <v>833</v>
      </c>
      <c r="B421" s="44" t="s">
        <v>141</v>
      </c>
      <c r="C421" s="44" t="s">
        <v>142</v>
      </c>
      <c r="D421" s="45" t="s">
        <v>143</v>
      </c>
      <c r="E421" s="38" t="s">
        <v>48</v>
      </c>
      <c r="F421" s="44" t="s">
        <v>34</v>
      </c>
      <c r="G421" s="45" t="s">
        <v>35</v>
      </c>
      <c r="H421" s="45">
        <v>1</v>
      </c>
      <c r="I421" s="44" t="s">
        <v>29</v>
      </c>
      <c r="J421" s="45" t="s">
        <v>1252</v>
      </c>
      <c r="K421" s="46">
        <v>2000000</v>
      </c>
      <c r="L421" s="44" t="s">
        <v>1125</v>
      </c>
      <c r="M421" s="25">
        <v>41639</v>
      </c>
      <c r="N421" s="45" t="s">
        <v>1058</v>
      </c>
      <c r="O421" s="45" t="s">
        <v>30</v>
      </c>
    </row>
    <row r="422" spans="1:15" ht="45">
      <c r="A422" s="21" t="s">
        <v>834</v>
      </c>
      <c r="B422" s="44" t="s">
        <v>135</v>
      </c>
      <c r="C422" s="44" t="s">
        <v>136</v>
      </c>
      <c r="D422" s="45" t="s">
        <v>1732</v>
      </c>
      <c r="E422" s="38" t="s">
        <v>48</v>
      </c>
      <c r="F422" s="44" t="s">
        <v>34</v>
      </c>
      <c r="G422" s="45" t="s">
        <v>35</v>
      </c>
      <c r="H422" s="45">
        <v>1</v>
      </c>
      <c r="I422" s="44" t="s">
        <v>29</v>
      </c>
      <c r="J422" s="45" t="s">
        <v>1252</v>
      </c>
      <c r="K422" s="46">
        <v>25000000</v>
      </c>
      <c r="L422" s="44" t="s">
        <v>1125</v>
      </c>
      <c r="M422" s="25">
        <v>42369</v>
      </c>
      <c r="N422" s="45" t="s">
        <v>1058</v>
      </c>
      <c r="O422" s="45" t="s">
        <v>30</v>
      </c>
    </row>
    <row r="423" spans="1:15" ht="47.25" customHeight="1">
      <c r="A423" s="21" t="s">
        <v>835</v>
      </c>
      <c r="B423" s="44" t="s">
        <v>137</v>
      </c>
      <c r="C423" s="44" t="s">
        <v>138</v>
      </c>
      <c r="D423" s="45" t="s">
        <v>1684</v>
      </c>
      <c r="E423" s="38" t="s">
        <v>48</v>
      </c>
      <c r="F423" s="44" t="s">
        <v>34</v>
      </c>
      <c r="G423" s="45" t="s">
        <v>35</v>
      </c>
      <c r="H423" s="45">
        <v>1</v>
      </c>
      <c r="I423" s="44" t="s">
        <v>29</v>
      </c>
      <c r="J423" s="45" t="s">
        <v>1252</v>
      </c>
      <c r="K423" s="46">
        <v>5651459</v>
      </c>
      <c r="L423" s="44" t="s">
        <v>1125</v>
      </c>
      <c r="M423" s="25">
        <v>41639</v>
      </c>
      <c r="N423" s="45" t="s">
        <v>1042</v>
      </c>
      <c r="O423" s="45" t="s">
        <v>30</v>
      </c>
    </row>
    <row r="424" spans="1:15" ht="72" customHeight="1">
      <c r="A424" s="21" t="s">
        <v>1142</v>
      </c>
      <c r="B424" s="21" t="s">
        <v>130</v>
      </c>
      <c r="C424" s="21" t="s">
        <v>1095</v>
      </c>
      <c r="D424" s="35" t="s">
        <v>1100</v>
      </c>
      <c r="E424" s="38" t="s">
        <v>48</v>
      </c>
      <c r="F424" s="21" t="s">
        <v>34</v>
      </c>
      <c r="G424" s="35" t="s">
        <v>35</v>
      </c>
      <c r="H424" s="35">
        <v>1</v>
      </c>
      <c r="I424" s="35" t="s">
        <v>132</v>
      </c>
      <c r="J424" s="35" t="s">
        <v>133</v>
      </c>
      <c r="K424" s="24">
        <v>3000000</v>
      </c>
      <c r="L424" s="21" t="s">
        <v>1125</v>
      </c>
      <c r="M424" s="25">
        <v>42369</v>
      </c>
      <c r="N424" s="35" t="s">
        <v>1058</v>
      </c>
      <c r="O424" s="35" t="s">
        <v>30</v>
      </c>
    </row>
    <row r="425" spans="1:15" ht="48" customHeight="1">
      <c r="A425" s="21" t="s">
        <v>1143</v>
      </c>
      <c r="B425" s="21" t="s">
        <v>55</v>
      </c>
      <c r="C425" s="21" t="s">
        <v>56</v>
      </c>
      <c r="D425" s="35" t="s">
        <v>895</v>
      </c>
      <c r="E425" s="38" t="s">
        <v>48</v>
      </c>
      <c r="F425" s="21" t="s">
        <v>34</v>
      </c>
      <c r="G425" s="35" t="s">
        <v>35</v>
      </c>
      <c r="H425" s="35">
        <v>1</v>
      </c>
      <c r="I425" s="21" t="s">
        <v>29</v>
      </c>
      <c r="J425" s="35" t="s">
        <v>1105</v>
      </c>
      <c r="K425" s="74">
        <v>11250000</v>
      </c>
      <c r="L425" s="21" t="s">
        <v>1125</v>
      </c>
      <c r="M425" s="25">
        <v>41639</v>
      </c>
      <c r="N425" s="35" t="s">
        <v>1058</v>
      </c>
      <c r="O425" s="35" t="s">
        <v>30</v>
      </c>
    </row>
    <row r="426" spans="1:15" ht="60" customHeight="1">
      <c r="A426" s="21" t="s">
        <v>1144</v>
      </c>
      <c r="B426" s="21" t="s">
        <v>51</v>
      </c>
      <c r="C426" s="21" t="s">
        <v>52</v>
      </c>
      <c r="D426" s="35" t="s">
        <v>894</v>
      </c>
      <c r="E426" s="38" t="s">
        <v>48</v>
      </c>
      <c r="F426" s="21" t="s">
        <v>34</v>
      </c>
      <c r="G426" s="35" t="s">
        <v>35</v>
      </c>
      <c r="H426" s="35">
        <v>1</v>
      </c>
      <c r="I426" s="21" t="s">
        <v>29</v>
      </c>
      <c r="J426" s="35" t="s">
        <v>1105</v>
      </c>
      <c r="K426" s="74">
        <v>5500000</v>
      </c>
      <c r="L426" s="21" t="s">
        <v>1125</v>
      </c>
      <c r="M426" s="25">
        <v>41820</v>
      </c>
      <c r="N426" s="35" t="s">
        <v>1042</v>
      </c>
      <c r="O426" s="35" t="s">
        <v>30</v>
      </c>
    </row>
    <row r="427" spans="1:15" ht="48" customHeight="1">
      <c r="A427" s="21" t="s">
        <v>1026</v>
      </c>
      <c r="B427" s="21" t="s">
        <v>32</v>
      </c>
      <c r="C427" s="21" t="s">
        <v>49</v>
      </c>
      <c r="D427" s="35" t="s">
        <v>893</v>
      </c>
      <c r="E427" s="38" t="s">
        <v>48</v>
      </c>
      <c r="F427" s="21" t="s">
        <v>34</v>
      </c>
      <c r="G427" s="35" t="s">
        <v>35</v>
      </c>
      <c r="H427" s="35">
        <v>1</v>
      </c>
      <c r="I427" s="21" t="s">
        <v>29</v>
      </c>
      <c r="J427" s="35" t="s">
        <v>1105</v>
      </c>
      <c r="K427" s="74">
        <v>2800000</v>
      </c>
      <c r="L427" s="21" t="s">
        <v>1125</v>
      </c>
      <c r="M427" s="25">
        <v>41973</v>
      </c>
      <c r="N427" s="35" t="s">
        <v>1058</v>
      </c>
      <c r="O427" s="35" t="s">
        <v>30</v>
      </c>
    </row>
    <row r="428" spans="1:15" ht="60" customHeight="1">
      <c r="A428" s="21" t="s">
        <v>1027</v>
      </c>
      <c r="B428" s="21" t="s">
        <v>50</v>
      </c>
      <c r="C428" s="21" t="s">
        <v>49</v>
      </c>
      <c r="D428" s="35" t="s">
        <v>1089</v>
      </c>
      <c r="E428" s="38" t="s">
        <v>48</v>
      </c>
      <c r="F428" s="21" t="s">
        <v>34</v>
      </c>
      <c r="G428" s="35" t="s">
        <v>35</v>
      </c>
      <c r="H428" s="35">
        <v>1</v>
      </c>
      <c r="I428" s="21" t="s">
        <v>29</v>
      </c>
      <c r="J428" s="35" t="s">
        <v>1105</v>
      </c>
      <c r="K428" s="74">
        <v>2800000</v>
      </c>
      <c r="L428" s="21" t="s">
        <v>1125</v>
      </c>
      <c r="M428" s="25">
        <v>41973</v>
      </c>
      <c r="N428" s="35" t="s">
        <v>1038</v>
      </c>
      <c r="O428" s="35" t="s">
        <v>30</v>
      </c>
    </row>
    <row r="429" spans="1:15" ht="36" customHeight="1">
      <c r="A429" s="21" t="s">
        <v>1031</v>
      </c>
      <c r="B429" s="21" t="s">
        <v>125</v>
      </c>
      <c r="C429" s="21" t="s">
        <v>124</v>
      </c>
      <c r="D429" s="35" t="s">
        <v>897</v>
      </c>
      <c r="E429" s="38" t="s">
        <v>48</v>
      </c>
      <c r="F429" s="21" t="s">
        <v>34</v>
      </c>
      <c r="G429" s="35" t="s">
        <v>35</v>
      </c>
      <c r="H429" s="35">
        <v>1</v>
      </c>
      <c r="I429" s="35">
        <v>45286585000</v>
      </c>
      <c r="J429" s="35" t="s">
        <v>1105</v>
      </c>
      <c r="K429" s="24">
        <v>684000</v>
      </c>
      <c r="L429" s="21" t="s">
        <v>1125</v>
      </c>
      <c r="M429" s="25">
        <v>42004</v>
      </c>
      <c r="N429" s="35" t="s">
        <v>1042</v>
      </c>
      <c r="O429" s="35" t="s">
        <v>30</v>
      </c>
    </row>
    <row r="430" spans="1:15" ht="36" customHeight="1">
      <c r="A430" s="21" t="s">
        <v>1032</v>
      </c>
      <c r="B430" s="27" t="s">
        <v>387</v>
      </c>
      <c r="C430" s="27" t="s">
        <v>967</v>
      </c>
      <c r="D430" s="28" t="s">
        <v>969</v>
      </c>
      <c r="E430" s="38" t="s">
        <v>48</v>
      </c>
      <c r="F430" s="27" t="s">
        <v>34</v>
      </c>
      <c r="G430" s="28" t="s">
        <v>35</v>
      </c>
      <c r="H430" s="29">
        <v>1</v>
      </c>
      <c r="I430" s="27" t="s">
        <v>343</v>
      </c>
      <c r="J430" s="28" t="s">
        <v>1199</v>
      </c>
      <c r="K430" s="29">
        <v>1151000</v>
      </c>
      <c r="L430" s="27" t="s">
        <v>1125</v>
      </c>
      <c r="M430" s="25">
        <v>42004</v>
      </c>
      <c r="N430" s="28" t="s">
        <v>1042</v>
      </c>
      <c r="O430" s="35" t="s">
        <v>30</v>
      </c>
    </row>
    <row r="431" spans="1:15" ht="36" customHeight="1">
      <c r="A431" s="21" t="s">
        <v>1033</v>
      </c>
      <c r="B431" s="27" t="s">
        <v>387</v>
      </c>
      <c r="C431" s="27" t="s">
        <v>967</v>
      </c>
      <c r="D431" s="28" t="s">
        <v>968</v>
      </c>
      <c r="E431" s="38" t="s">
        <v>48</v>
      </c>
      <c r="F431" s="27" t="s">
        <v>34</v>
      </c>
      <c r="G431" s="28" t="s">
        <v>35</v>
      </c>
      <c r="H431" s="29">
        <v>1</v>
      </c>
      <c r="I431" s="27" t="s">
        <v>343</v>
      </c>
      <c r="J431" s="28" t="s">
        <v>1199</v>
      </c>
      <c r="K431" s="29">
        <v>1220640</v>
      </c>
      <c r="L431" s="27" t="s">
        <v>1125</v>
      </c>
      <c r="M431" s="25">
        <v>42004</v>
      </c>
      <c r="N431" s="28" t="s">
        <v>1042</v>
      </c>
      <c r="O431" s="35" t="s">
        <v>30</v>
      </c>
    </row>
    <row r="432" spans="1:15" ht="36" customHeight="1">
      <c r="A432" s="21" t="s">
        <v>1053</v>
      </c>
      <c r="B432" s="27" t="s">
        <v>107</v>
      </c>
      <c r="C432" s="27" t="s">
        <v>108</v>
      </c>
      <c r="D432" s="28" t="s">
        <v>972</v>
      </c>
      <c r="E432" s="38" t="s">
        <v>48</v>
      </c>
      <c r="F432" s="27" t="s">
        <v>34</v>
      </c>
      <c r="G432" s="28" t="s">
        <v>35</v>
      </c>
      <c r="H432" s="29">
        <v>1</v>
      </c>
      <c r="I432" s="27" t="s">
        <v>343</v>
      </c>
      <c r="J432" s="28" t="s">
        <v>1199</v>
      </c>
      <c r="K432" s="29">
        <v>3190000</v>
      </c>
      <c r="L432" s="27" t="s">
        <v>1125</v>
      </c>
      <c r="M432" s="25">
        <v>42004</v>
      </c>
      <c r="N432" s="28" t="s">
        <v>1042</v>
      </c>
      <c r="O432" s="35" t="s">
        <v>30</v>
      </c>
    </row>
    <row r="433" spans="1:15" ht="36" customHeight="1">
      <c r="A433" s="21" t="s">
        <v>1145</v>
      </c>
      <c r="B433" s="27" t="s">
        <v>387</v>
      </c>
      <c r="C433" s="27" t="s">
        <v>967</v>
      </c>
      <c r="D433" s="28" t="s">
        <v>968</v>
      </c>
      <c r="E433" s="38" t="s">
        <v>48</v>
      </c>
      <c r="F433" s="27" t="s">
        <v>34</v>
      </c>
      <c r="G433" s="28" t="s">
        <v>35</v>
      </c>
      <c r="H433" s="29">
        <v>1</v>
      </c>
      <c r="I433" s="27" t="s">
        <v>343</v>
      </c>
      <c r="J433" s="28" t="s">
        <v>1199</v>
      </c>
      <c r="K433" s="29">
        <v>6713520</v>
      </c>
      <c r="L433" s="27" t="s">
        <v>1125</v>
      </c>
      <c r="M433" s="25">
        <v>42004</v>
      </c>
      <c r="N433" s="28" t="s">
        <v>1042</v>
      </c>
      <c r="O433" s="35" t="s">
        <v>30</v>
      </c>
    </row>
    <row r="434" spans="1:15" ht="48" customHeight="1">
      <c r="A434" s="21" t="s">
        <v>1158</v>
      </c>
      <c r="B434" s="27" t="s">
        <v>970</v>
      </c>
      <c r="C434" s="27" t="s">
        <v>70</v>
      </c>
      <c r="D434" s="28" t="s">
        <v>971</v>
      </c>
      <c r="E434" s="38" t="s">
        <v>48</v>
      </c>
      <c r="F434" s="27" t="s">
        <v>153</v>
      </c>
      <c r="G434" s="27" t="s">
        <v>154</v>
      </c>
      <c r="H434" s="29">
        <v>1236</v>
      </c>
      <c r="I434" s="27" t="s">
        <v>343</v>
      </c>
      <c r="J434" s="28" t="s">
        <v>1199</v>
      </c>
      <c r="K434" s="29">
        <v>14400000</v>
      </c>
      <c r="L434" s="27" t="s">
        <v>1125</v>
      </c>
      <c r="M434" s="25">
        <v>42004</v>
      </c>
      <c r="N434" s="28" t="s">
        <v>1058</v>
      </c>
      <c r="O434" s="35" t="s">
        <v>30</v>
      </c>
    </row>
    <row r="435" spans="1:15" ht="36" customHeight="1">
      <c r="A435" s="55" t="s">
        <v>1217</v>
      </c>
      <c r="B435" s="21" t="s">
        <v>1196</v>
      </c>
      <c r="C435" s="21" t="s">
        <v>100</v>
      </c>
      <c r="D435" s="35" t="s">
        <v>1197</v>
      </c>
      <c r="E435" s="38" t="s">
        <v>48</v>
      </c>
      <c r="F435" s="21" t="s">
        <v>99</v>
      </c>
      <c r="G435" s="35" t="s">
        <v>173</v>
      </c>
      <c r="H435" s="35">
        <v>1</v>
      </c>
      <c r="I435" s="27" t="s">
        <v>340</v>
      </c>
      <c r="J435" s="28" t="s">
        <v>1111</v>
      </c>
      <c r="K435" s="24">
        <v>600000</v>
      </c>
      <c r="L435" s="27" t="s">
        <v>1125</v>
      </c>
      <c r="M435" s="25">
        <v>41639</v>
      </c>
      <c r="N435" s="28" t="s">
        <v>1042</v>
      </c>
      <c r="O435" s="35" t="s">
        <v>71</v>
      </c>
    </row>
    <row r="436" spans="1:15" ht="36" customHeight="1">
      <c r="A436" s="55" t="s">
        <v>1218</v>
      </c>
      <c r="B436" s="35" t="s">
        <v>1030</v>
      </c>
      <c r="C436" s="35" t="s">
        <v>1029</v>
      </c>
      <c r="D436" s="28" t="s">
        <v>929</v>
      </c>
      <c r="E436" s="38" t="s">
        <v>48</v>
      </c>
      <c r="F436" s="27" t="s">
        <v>34</v>
      </c>
      <c r="G436" s="28" t="s">
        <v>35</v>
      </c>
      <c r="H436" s="29">
        <v>2</v>
      </c>
      <c r="I436" s="27" t="s">
        <v>1289</v>
      </c>
      <c r="J436" s="28" t="s">
        <v>1290</v>
      </c>
      <c r="K436" s="29">
        <v>5210000</v>
      </c>
      <c r="L436" s="27" t="s">
        <v>1125</v>
      </c>
      <c r="M436" s="25">
        <v>41639</v>
      </c>
      <c r="N436" s="28" t="s">
        <v>1038</v>
      </c>
      <c r="O436" s="28" t="s">
        <v>30</v>
      </c>
    </row>
    <row r="437" spans="1:15" ht="36" customHeight="1">
      <c r="A437" s="55" t="s">
        <v>1219</v>
      </c>
      <c r="B437" s="21" t="s">
        <v>387</v>
      </c>
      <c r="C437" s="21" t="s">
        <v>1250</v>
      </c>
      <c r="D437" s="58" t="s">
        <v>1200</v>
      </c>
      <c r="E437" s="38" t="s">
        <v>48</v>
      </c>
      <c r="F437" s="58">
        <v>876</v>
      </c>
      <c r="G437" s="58" t="s">
        <v>35</v>
      </c>
      <c r="H437" s="58" t="s">
        <v>77</v>
      </c>
      <c r="I437" s="58">
        <v>50401000000</v>
      </c>
      <c r="J437" s="58" t="s">
        <v>1298</v>
      </c>
      <c r="K437" s="59">
        <v>2000000</v>
      </c>
      <c r="L437" s="60" t="s">
        <v>1125</v>
      </c>
      <c r="M437" s="25">
        <v>41639</v>
      </c>
      <c r="N437" s="58" t="s">
        <v>1038</v>
      </c>
      <c r="O437" s="58" t="s">
        <v>30</v>
      </c>
    </row>
    <row r="438" spans="1:15" ht="36" customHeight="1">
      <c r="A438" s="55" t="s">
        <v>1220</v>
      </c>
      <c r="B438" s="21" t="s">
        <v>84</v>
      </c>
      <c r="C438" s="21" t="s">
        <v>89</v>
      </c>
      <c r="D438" s="35" t="s">
        <v>1177</v>
      </c>
      <c r="E438" s="38" t="s">
        <v>48</v>
      </c>
      <c r="F438" s="21" t="s">
        <v>86</v>
      </c>
      <c r="G438" s="35" t="s">
        <v>87</v>
      </c>
      <c r="H438" s="35">
        <v>155000</v>
      </c>
      <c r="I438" s="35">
        <v>24</v>
      </c>
      <c r="J438" s="35" t="s">
        <v>1178</v>
      </c>
      <c r="K438" s="24">
        <v>4500000</v>
      </c>
      <c r="L438" s="21" t="s">
        <v>1123</v>
      </c>
      <c r="M438" s="25">
        <v>41639</v>
      </c>
      <c r="N438" s="35" t="s">
        <v>1042</v>
      </c>
      <c r="O438" s="35" t="s">
        <v>30</v>
      </c>
    </row>
    <row r="439" spans="1:15" ht="33.75" customHeight="1">
      <c r="A439" s="55" t="s">
        <v>1221</v>
      </c>
      <c r="B439" s="35" t="s">
        <v>973</v>
      </c>
      <c r="C439" s="35">
        <v>7493</v>
      </c>
      <c r="D439" s="35" t="s">
        <v>975</v>
      </c>
      <c r="E439" s="38" t="s">
        <v>48</v>
      </c>
      <c r="F439" s="35">
        <v>55</v>
      </c>
      <c r="G439" s="35" t="s">
        <v>154</v>
      </c>
      <c r="H439" s="35">
        <v>1235</v>
      </c>
      <c r="I439" s="35">
        <v>4401377000</v>
      </c>
      <c r="J439" s="35" t="s">
        <v>1305</v>
      </c>
      <c r="K439" s="24">
        <v>820000</v>
      </c>
      <c r="L439" s="35" t="s">
        <v>1125</v>
      </c>
      <c r="M439" s="25">
        <v>41639</v>
      </c>
      <c r="N439" s="35" t="s">
        <v>1042</v>
      </c>
      <c r="O439" s="35" t="s">
        <v>30</v>
      </c>
    </row>
    <row r="440" spans="1:15" ht="36" customHeight="1">
      <c r="A440" s="55" t="s">
        <v>1222</v>
      </c>
      <c r="B440" s="21" t="s">
        <v>94</v>
      </c>
      <c r="C440" s="21" t="s">
        <v>123</v>
      </c>
      <c r="D440" s="35" t="s">
        <v>1420</v>
      </c>
      <c r="E440" s="38" t="s">
        <v>48</v>
      </c>
      <c r="F440" s="21" t="s">
        <v>34</v>
      </c>
      <c r="G440" s="35" t="s">
        <v>35</v>
      </c>
      <c r="H440" s="35">
        <v>1</v>
      </c>
      <c r="I440" s="21" t="s">
        <v>164</v>
      </c>
      <c r="J440" s="35" t="s">
        <v>1182</v>
      </c>
      <c r="K440" s="24">
        <v>2630000</v>
      </c>
      <c r="L440" s="21" t="s">
        <v>1124</v>
      </c>
      <c r="M440" s="25">
        <v>41639</v>
      </c>
      <c r="N440" s="35" t="s">
        <v>1042</v>
      </c>
      <c r="O440" s="35" t="s">
        <v>30</v>
      </c>
    </row>
    <row r="441" spans="1:15" ht="36" customHeight="1">
      <c r="A441" s="55" t="s">
        <v>1223</v>
      </c>
      <c r="B441" s="21" t="s">
        <v>84</v>
      </c>
      <c r="C441" s="21" t="s">
        <v>89</v>
      </c>
      <c r="D441" s="21" t="s">
        <v>85</v>
      </c>
      <c r="E441" s="38" t="s">
        <v>48</v>
      </c>
      <c r="F441" s="21" t="s">
        <v>355</v>
      </c>
      <c r="G441" s="35" t="s">
        <v>342</v>
      </c>
      <c r="H441" s="95">
        <v>474.4</v>
      </c>
      <c r="I441" s="21" t="s">
        <v>419</v>
      </c>
      <c r="J441" s="35" t="s">
        <v>1293</v>
      </c>
      <c r="K441" s="24">
        <v>12732145</v>
      </c>
      <c r="L441" s="21" t="s">
        <v>1125</v>
      </c>
      <c r="M441" s="25">
        <v>41639</v>
      </c>
      <c r="N441" s="21" t="s">
        <v>1042</v>
      </c>
      <c r="O441" s="35" t="s">
        <v>30</v>
      </c>
    </row>
    <row r="442" spans="1:15" ht="36" customHeight="1">
      <c r="A442" s="55" t="s">
        <v>1224</v>
      </c>
      <c r="B442" s="21" t="s">
        <v>1193</v>
      </c>
      <c r="C442" s="21" t="s">
        <v>1194</v>
      </c>
      <c r="D442" s="35" t="s">
        <v>1306</v>
      </c>
      <c r="E442" s="38" t="s">
        <v>48</v>
      </c>
      <c r="F442" s="21" t="s">
        <v>99</v>
      </c>
      <c r="G442" s="35" t="s">
        <v>173</v>
      </c>
      <c r="H442" s="35">
        <v>1</v>
      </c>
      <c r="I442" s="21" t="s">
        <v>419</v>
      </c>
      <c r="J442" s="35" t="s">
        <v>1293</v>
      </c>
      <c r="K442" s="24">
        <v>935000</v>
      </c>
      <c r="L442" s="21" t="s">
        <v>1125</v>
      </c>
      <c r="M442" s="25">
        <v>41639</v>
      </c>
      <c r="N442" s="35" t="s">
        <v>1042</v>
      </c>
      <c r="O442" s="35" t="s">
        <v>71</v>
      </c>
    </row>
    <row r="443" spans="1:15" ht="36" customHeight="1">
      <c r="A443" s="55" t="s">
        <v>1225</v>
      </c>
      <c r="B443" s="21" t="s">
        <v>94</v>
      </c>
      <c r="C443" s="21" t="s">
        <v>123</v>
      </c>
      <c r="D443" s="35" t="s">
        <v>1179</v>
      </c>
      <c r="E443" s="38" t="s">
        <v>48</v>
      </c>
      <c r="F443" s="21" t="s">
        <v>34</v>
      </c>
      <c r="G443" s="35" t="s">
        <v>35</v>
      </c>
      <c r="H443" s="35">
        <v>1</v>
      </c>
      <c r="I443" s="21" t="s">
        <v>162</v>
      </c>
      <c r="J443" s="35" t="s">
        <v>1295</v>
      </c>
      <c r="K443" s="24">
        <v>1707209</v>
      </c>
      <c r="L443" s="21" t="s">
        <v>1123</v>
      </c>
      <c r="M443" s="25">
        <v>41639</v>
      </c>
      <c r="N443" s="35" t="s">
        <v>1042</v>
      </c>
      <c r="O443" s="35" t="s">
        <v>30</v>
      </c>
    </row>
    <row r="444" spans="1:15" ht="60" customHeight="1">
      <c r="A444" s="55" t="s">
        <v>1226</v>
      </c>
      <c r="B444" s="21" t="s">
        <v>126</v>
      </c>
      <c r="C444" s="21" t="s">
        <v>1201</v>
      </c>
      <c r="D444" s="35" t="s">
        <v>1202</v>
      </c>
      <c r="E444" s="38" t="s">
        <v>48</v>
      </c>
      <c r="F444" s="21" t="s">
        <v>34</v>
      </c>
      <c r="G444" s="35" t="s">
        <v>35</v>
      </c>
      <c r="H444" s="24">
        <v>1</v>
      </c>
      <c r="I444" s="21" t="s">
        <v>374</v>
      </c>
      <c r="J444" s="35" t="s">
        <v>1303</v>
      </c>
      <c r="K444" s="24">
        <v>1600000</v>
      </c>
      <c r="L444" s="21" t="s">
        <v>1124</v>
      </c>
      <c r="M444" s="25">
        <v>41639</v>
      </c>
      <c r="N444" s="35" t="s">
        <v>1042</v>
      </c>
      <c r="O444" s="35" t="s">
        <v>30</v>
      </c>
    </row>
    <row r="445" spans="1:15" ht="84" customHeight="1">
      <c r="A445" s="55" t="s">
        <v>1227</v>
      </c>
      <c r="B445" s="35" t="s">
        <v>1030</v>
      </c>
      <c r="C445" s="35" t="s">
        <v>1029</v>
      </c>
      <c r="D445" s="35" t="s">
        <v>1180</v>
      </c>
      <c r="E445" s="38" t="s">
        <v>48</v>
      </c>
      <c r="F445" s="21" t="s">
        <v>34</v>
      </c>
      <c r="G445" s="35" t="s">
        <v>35</v>
      </c>
      <c r="H445" s="24">
        <v>1</v>
      </c>
      <c r="I445" s="21" t="s">
        <v>162</v>
      </c>
      <c r="J445" s="35" t="s">
        <v>1295</v>
      </c>
      <c r="K445" s="24">
        <v>3810000</v>
      </c>
      <c r="L445" s="21" t="s">
        <v>1125</v>
      </c>
      <c r="M445" s="25">
        <v>41729</v>
      </c>
      <c r="N445" s="35" t="s">
        <v>1038</v>
      </c>
      <c r="O445" s="35" t="s">
        <v>30</v>
      </c>
    </row>
    <row r="446" spans="1:15" ht="60" customHeight="1">
      <c r="A446" s="104" t="s">
        <v>1228</v>
      </c>
      <c r="B446" s="75" t="s">
        <v>1184</v>
      </c>
      <c r="C446" s="75" t="s">
        <v>385</v>
      </c>
      <c r="D446" s="35" t="s">
        <v>1185</v>
      </c>
      <c r="E446" s="38" t="s">
        <v>48</v>
      </c>
      <c r="F446" s="75" t="s">
        <v>34</v>
      </c>
      <c r="G446" s="35" t="s">
        <v>1186</v>
      </c>
      <c r="H446" s="68">
        <v>1</v>
      </c>
      <c r="I446" s="75" t="s">
        <v>1187</v>
      </c>
      <c r="J446" s="35" t="s">
        <v>1307</v>
      </c>
      <c r="K446" s="24">
        <v>9000000</v>
      </c>
      <c r="L446" s="21" t="s">
        <v>1123</v>
      </c>
      <c r="M446" s="25">
        <v>41639</v>
      </c>
      <c r="N446" s="35" t="s">
        <v>1042</v>
      </c>
      <c r="O446" s="68" t="s">
        <v>30</v>
      </c>
    </row>
    <row r="447" spans="1:15" ht="60" customHeight="1">
      <c r="A447" s="55" t="s">
        <v>1229</v>
      </c>
      <c r="B447" s="75" t="s">
        <v>1184</v>
      </c>
      <c r="C447" s="75" t="s">
        <v>385</v>
      </c>
      <c r="D447" s="35" t="s">
        <v>1185</v>
      </c>
      <c r="E447" s="38" t="s">
        <v>48</v>
      </c>
      <c r="F447" s="75" t="s">
        <v>34</v>
      </c>
      <c r="G447" s="35" t="s">
        <v>1186</v>
      </c>
      <c r="H447" s="68">
        <v>1</v>
      </c>
      <c r="I447" s="75" t="s">
        <v>1188</v>
      </c>
      <c r="J447" s="35" t="s">
        <v>1308</v>
      </c>
      <c r="K447" s="24">
        <v>6000000</v>
      </c>
      <c r="L447" s="21" t="s">
        <v>1123</v>
      </c>
      <c r="M447" s="25">
        <v>41639</v>
      </c>
      <c r="N447" s="35" t="s">
        <v>1042</v>
      </c>
      <c r="O447" s="68" t="s">
        <v>30</v>
      </c>
    </row>
    <row r="448" spans="1:15" ht="60" customHeight="1">
      <c r="A448" s="55" t="s">
        <v>1230</v>
      </c>
      <c r="B448" s="75" t="s">
        <v>1184</v>
      </c>
      <c r="C448" s="75" t="s">
        <v>385</v>
      </c>
      <c r="D448" s="35" t="s">
        <v>1185</v>
      </c>
      <c r="E448" s="38" t="s">
        <v>48</v>
      </c>
      <c r="F448" s="75" t="s">
        <v>34</v>
      </c>
      <c r="G448" s="35" t="s">
        <v>1186</v>
      </c>
      <c r="H448" s="68">
        <v>1</v>
      </c>
      <c r="I448" s="75" t="s">
        <v>1189</v>
      </c>
      <c r="J448" s="35" t="s">
        <v>1295</v>
      </c>
      <c r="K448" s="24">
        <v>7000000</v>
      </c>
      <c r="L448" s="21" t="s">
        <v>1124</v>
      </c>
      <c r="M448" s="25">
        <v>41639</v>
      </c>
      <c r="N448" s="35" t="s">
        <v>1042</v>
      </c>
      <c r="O448" s="68" t="s">
        <v>30</v>
      </c>
    </row>
    <row r="449" spans="1:15" ht="60" customHeight="1">
      <c r="A449" s="21" t="s">
        <v>1231</v>
      </c>
      <c r="B449" s="21" t="s">
        <v>1196</v>
      </c>
      <c r="C449" s="21" t="s">
        <v>100</v>
      </c>
      <c r="D449" s="35" t="s">
        <v>1197</v>
      </c>
      <c r="E449" s="38" t="s">
        <v>48</v>
      </c>
      <c r="F449" s="21" t="s">
        <v>99</v>
      </c>
      <c r="G449" s="35" t="s">
        <v>173</v>
      </c>
      <c r="H449" s="35">
        <v>1</v>
      </c>
      <c r="I449" s="21" t="s">
        <v>165</v>
      </c>
      <c r="J449" s="35" t="s">
        <v>1206</v>
      </c>
      <c r="K449" s="24">
        <v>600000</v>
      </c>
      <c r="L449" s="27" t="s">
        <v>1125</v>
      </c>
      <c r="M449" s="25">
        <v>41639</v>
      </c>
      <c r="N449" s="28" t="s">
        <v>1042</v>
      </c>
      <c r="O449" s="35" t="s">
        <v>71</v>
      </c>
    </row>
    <row r="450" spans="1:15" ht="36" customHeight="1">
      <c r="A450" s="55" t="s">
        <v>1232</v>
      </c>
      <c r="B450" s="21" t="s">
        <v>870</v>
      </c>
      <c r="C450" s="21" t="s">
        <v>871</v>
      </c>
      <c r="D450" s="35" t="s">
        <v>1310</v>
      </c>
      <c r="E450" s="38" t="s">
        <v>48</v>
      </c>
      <c r="F450" s="21" t="s">
        <v>34</v>
      </c>
      <c r="G450" s="35" t="s">
        <v>35</v>
      </c>
      <c r="H450" s="35">
        <v>1</v>
      </c>
      <c r="I450" s="21" t="s">
        <v>164</v>
      </c>
      <c r="J450" s="35" t="s">
        <v>1294</v>
      </c>
      <c r="K450" s="24">
        <v>798575</v>
      </c>
      <c r="L450" s="21" t="s">
        <v>1123</v>
      </c>
      <c r="M450" s="25">
        <v>41639</v>
      </c>
      <c r="N450" s="35" t="s">
        <v>1038</v>
      </c>
      <c r="O450" s="35" t="s">
        <v>30</v>
      </c>
    </row>
    <row r="451" spans="1:15" ht="36" customHeight="1">
      <c r="A451" s="55" t="s">
        <v>1233</v>
      </c>
      <c r="B451" s="21" t="s">
        <v>1207</v>
      </c>
      <c r="C451" s="21" t="s">
        <v>1208</v>
      </c>
      <c r="D451" s="35" t="s">
        <v>1205</v>
      </c>
      <c r="E451" s="38" t="s">
        <v>48</v>
      </c>
      <c r="F451" s="21" t="s">
        <v>153</v>
      </c>
      <c r="G451" s="21" t="s">
        <v>154</v>
      </c>
      <c r="H451" s="35">
        <v>18142</v>
      </c>
      <c r="I451" s="21" t="s">
        <v>162</v>
      </c>
      <c r="J451" s="35" t="s">
        <v>1295</v>
      </c>
      <c r="K451" s="24">
        <v>3157000</v>
      </c>
      <c r="L451" s="21" t="s">
        <v>1125</v>
      </c>
      <c r="M451" s="25">
        <v>41639</v>
      </c>
      <c r="N451" s="35" t="s">
        <v>1038</v>
      </c>
      <c r="O451" s="35" t="s">
        <v>30</v>
      </c>
    </row>
    <row r="452" spans="1:15" ht="84" customHeight="1">
      <c r="A452" s="104" t="s">
        <v>1234</v>
      </c>
      <c r="B452" s="21" t="s">
        <v>387</v>
      </c>
      <c r="C452" s="21" t="s">
        <v>967</v>
      </c>
      <c r="D452" s="21" t="s">
        <v>1181</v>
      </c>
      <c r="E452" s="38" t="s">
        <v>48</v>
      </c>
      <c r="F452" s="21" t="s">
        <v>34</v>
      </c>
      <c r="G452" s="21" t="s">
        <v>35</v>
      </c>
      <c r="H452" s="21" t="s">
        <v>1</v>
      </c>
      <c r="I452" s="21" t="s">
        <v>1192</v>
      </c>
      <c r="J452" s="21" t="s">
        <v>1311</v>
      </c>
      <c r="K452" s="24">
        <v>7816646.9199999999</v>
      </c>
      <c r="L452" s="21" t="s">
        <v>1123</v>
      </c>
      <c r="M452" s="25">
        <v>41882</v>
      </c>
      <c r="N452" s="21" t="s">
        <v>1042</v>
      </c>
      <c r="O452" s="21" t="s">
        <v>30</v>
      </c>
    </row>
    <row r="453" spans="1:15" ht="48" customHeight="1">
      <c r="A453" s="55" t="s">
        <v>1235</v>
      </c>
      <c r="B453" s="21" t="s">
        <v>1193</v>
      </c>
      <c r="C453" s="21" t="s">
        <v>1194</v>
      </c>
      <c r="D453" s="21" t="s">
        <v>1195</v>
      </c>
      <c r="E453" s="38" t="s">
        <v>48</v>
      </c>
      <c r="F453" s="21" t="s">
        <v>99</v>
      </c>
      <c r="G453" s="21" t="s">
        <v>173</v>
      </c>
      <c r="H453" s="35">
        <v>1</v>
      </c>
      <c r="I453" s="21" t="s">
        <v>469</v>
      </c>
      <c r="J453" s="35" t="s">
        <v>470</v>
      </c>
      <c r="K453" s="24">
        <v>2500000</v>
      </c>
      <c r="L453" s="21" t="s">
        <v>1125</v>
      </c>
      <c r="M453" s="25">
        <v>41639</v>
      </c>
      <c r="N453" s="21" t="s">
        <v>1042</v>
      </c>
      <c r="O453" s="21" t="s">
        <v>71</v>
      </c>
    </row>
    <row r="454" spans="1:15" ht="36" customHeight="1">
      <c r="A454" s="55" t="s">
        <v>1236</v>
      </c>
      <c r="B454" s="21" t="s">
        <v>84</v>
      </c>
      <c r="C454" s="21" t="s">
        <v>89</v>
      </c>
      <c r="D454" s="35" t="s">
        <v>1209</v>
      </c>
      <c r="E454" s="38" t="s">
        <v>48</v>
      </c>
      <c r="F454" s="21" t="s">
        <v>355</v>
      </c>
      <c r="G454" s="35" t="s">
        <v>342</v>
      </c>
      <c r="H454" s="35">
        <v>268</v>
      </c>
      <c r="I454" s="21" t="s">
        <v>469</v>
      </c>
      <c r="J454" s="35" t="s">
        <v>470</v>
      </c>
      <c r="K454" s="24">
        <v>9520000</v>
      </c>
      <c r="L454" s="21" t="s">
        <v>1123</v>
      </c>
      <c r="M454" s="25">
        <v>41639</v>
      </c>
      <c r="N454" s="21" t="s">
        <v>1038</v>
      </c>
      <c r="O454" s="35" t="s">
        <v>30</v>
      </c>
    </row>
    <row r="455" spans="1:15" ht="38.25" customHeight="1">
      <c r="A455" s="55" t="s">
        <v>1237</v>
      </c>
      <c r="B455" s="21" t="s">
        <v>390</v>
      </c>
      <c r="C455" s="21" t="s">
        <v>391</v>
      </c>
      <c r="D455" s="35" t="s">
        <v>1215</v>
      </c>
      <c r="E455" s="38" t="s">
        <v>48</v>
      </c>
      <c r="F455" s="35">
        <v>168</v>
      </c>
      <c r="G455" s="21" t="s">
        <v>342</v>
      </c>
      <c r="H455" s="21" t="s">
        <v>1216</v>
      </c>
      <c r="I455" s="21" t="s">
        <v>427</v>
      </c>
      <c r="J455" s="21" t="s">
        <v>428</v>
      </c>
      <c r="K455" s="24">
        <v>5715000</v>
      </c>
      <c r="L455" s="21" t="s">
        <v>1123</v>
      </c>
      <c r="M455" s="25">
        <v>41639</v>
      </c>
      <c r="N455" s="21" t="s">
        <v>1042</v>
      </c>
      <c r="O455" s="21" t="s">
        <v>30</v>
      </c>
    </row>
    <row r="456" spans="1:15" ht="36" customHeight="1">
      <c r="A456" s="55" t="s">
        <v>1238</v>
      </c>
      <c r="B456" s="35" t="s">
        <v>216</v>
      </c>
      <c r="C456" s="35">
        <v>7260024</v>
      </c>
      <c r="D456" s="35" t="s">
        <v>1204</v>
      </c>
      <c r="E456" s="38" t="s">
        <v>48</v>
      </c>
      <c r="F456" s="35">
        <v>876</v>
      </c>
      <c r="G456" s="35" t="s">
        <v>35</v>
      </c>
      <c r="H456" s="35">
        <v>1</v>
      </c>
      <c r="I456" s="35">
        <v>45286565000</v>
      </c>
      <c r="J456" s="35" t="s">
        <v>1293</v>
      </c>
      <c r="K456" s="24">
        <v>8013875</v>
      </c>
      <c r="L456" s="35" t="s">
        <v>1123</v>
      </c>
      <c r="M456" s="25">
        <v>41487</v>
      </c>
      <c r="N456" s="35" t="s">
        <v>1038</v>
      </c>
      <c r="O456" s="35" t="s">
        <v>30</v>
      </c>
    </row>
    <row r="457" spans="1:15" ht="72" customHeight="1">
      <c r="A457" s="55" t="s">
        <v>1239</v>
      </c>
      <c r="B457" s="21" t="s">
        <v>51</v>
      </c>
      <c r="C457" s="21" t="s">
        <v>116</v>
      </c>
      <c r="D457" s="35" t="s">
        <v>117</v>
      </c>
      <c r="E457" s="38" t="s">
        <v>48</v>
      </c>
      <c r="F457" s="35">
        <v>876</v>
      </c>
      <c r="G457" s="35" t="s">
        <v>35</v>
      </c>
      <c r="H457" s="35">
        <v>15</v>
      </c>
      <c r="I457" s="35">
        <v>45286585000</v>
      </c>
      <c r="J457" s="35" t="s">
        <v>1293</v>
      </c>
      <c r="K457" s="24">
        <v>7336750</v>
      </c>
      <c r="L457" s="21" t="s">
        <v>1123</v>
      </c>
      <c r="M457" s="25">
        <v>41639</v>
      </c>
      <c r="N457" s="35" t="s">
        <v>1058</v>
      </c>
      <c r="O457" s="35" t="s">
        <v>30</v>
      </c>
    </row>
    <row r="458" spans="1:15" ht="157.5">
      <c r="A458" s="55" t="s">
        <v>1240</v>
      </c>
      <c r="B458" s="27" t="s">
        <v>1093</v>
      </c>
      <c r="C458" s="27" t="s">
        <v>131</v>
      </c>
      <c r="D458" s="28" t="s">
        <v>1775</v>
      </c>
      <c r="E458" s="38" t="s">
        <v>48</v>
      </c>
      <c r="F458" s="27" t="s">
        <v>34</v>
      </c>
      <c r="G458" s="28" t="s">
        <v>35</v>
      </c>
      <c r="H458" s="29" t="s">
        <v>77</v>
      </c>
      <c r="I458" s="57" t="s">
        <v>132</v>
      </c>
      <c r="J458" s="28" t="s">
        <v>1776</v>
      </c>
      <c r="K458" s="29">
        <v>150000000</v>
      </c>
      <c r="L458" s="27" t="s">
        <v>1125</v>
      </c>
      <c r="M458" s="25">
        <v>42735</v>
      </c>
      <c r="N458" s="28" t="s">
        <v>1038</v>
      </c>
      <c r="O458" s="22" t="s">
        <v>30</v>
      </c>
    </row>
    <row r="459" spans="1:15" ht="78.75">
      <c r="A459" s="55">
        <v>537</v>
      </c>
      <c r="B459" s="21" t="s">
        <v>865</v>
      </c>
      <c r="C459" s="21" t="s">
        <v>193</v>
      </c>
      <c r="D459" s="35" t="s">
        <v>194</v>
      </c>
      <c r="E459" s="38" t="s">
        <v>48</v>
      </c>
      <c r="F459" s="56" t="s">
        <v>132</v>
      </c>
      <c r="G459" s="35" t="s">
        <v>208</v>
      </c>
      <c r="H459" s="35" t="s">
        <v>77</v>
      </c>
      <c r="I459" s="35" t="s">
        <v>132</v>
      </c>
      <c r="J459" s="35" t="s">
        <v>1777</v>
      </c>
      <c r="K459" s="24">
        <v>60000000</v>
      </c>
      <c r="L459" s="21" t="s">
        <v>1125</v>
      </c>
      <c r="M459" s="25">
        <v>42735</v>
      </c>
      <c r="N459" s="28" t="s">
        <v>1058</v>
      </c>
      <c r="O459" s="35" t="s">
        <v>30</v>
      </c>
    </row>
    <row r="460" spans="1:15" ht="48" customHeight="1">
      <c r="A460" s="104" t="s">
        <v>1241</v>
      </c>
      <c r="B460" s="35" t="s">
        <v>1248</v>
      </c>
      <c r="C460" s="35">
        <v>6612000</v>
      </c>
      <c r="D460" s="35" t="s">
        <v>1198</v>
      </c>
      <c r="E460" s="38" t="s">
        <v>48</v>
      </c>
      <c r="F460" s="35">
        <v>876</v>
      </c>
      <c r="G460" s="21" t="s">
        <v>35</v>
      </c>
      <c r="H460" s="35">
        <v>1</v>
      </c>
      <c r="I460" s="35"/>
      <c r="J460" s="35" t="s">
        <v>134</v>
      </c>
      <c r="K460" s="24" t="s">
        <v>132</v>
      </c>
      <c r="L460" s="35" t="s">
        <v>1125</v>
      </c>
      <c r="M460" s="25" t="s">
        <v>1249</v>
      </c>
      <c r="N460" s="35" t="s">
        <v>1038</v>
      </c>
      <c r="O460" s="35" t="s">
        <v>30</v>
      </c>
    </row>
    <row r="461" spans="1:15" ht="96" customHeight="1">
      <c r="A461" s="55" t="s">
        <v>1242</v>
      </c>
      <c r="B461" s="35" t="s">
        <v>1210</v>
      </c>
      <c r="C461" s="35">
        <v>8514000</v>
      </c>
      <c r="D461" s="35" t="s">
        <v>1387</v>
      </c>
      <c r="E461" s="38" t="s">
        <v>48</v>
      </c>
      <c r="F461" s="35">
        <v>876</v>
      </c>
      <c r="G461" s="21" t="s">
        <v>35</v>
      </c>
      <c r="H461" s="35">
        <v>1</v>
      </c>
      <c r="I461" s="21" t="s">
        <v>1211</v>
      </c>
      <c r="J461" s="35" t="s">
        <v>1212</v>
      </c>
      <c r="K461" s="24">
        <v>3000000</v>
      </c>
      <c r="L461" s="35" t="s">
        <v>1123</v>
      </c>
      <c r="M461" s="25">
        <v>41821</v>
      </c>
      <c r="N461" s="35" t="s">
        <v>1038</v>
      </c>
      <c r="O461" s="35" t="s">
        <v>30</v>
      </c>
    </row>
    <row r="462" spans="1:15" ht="48" customHeight="1">
      <c r="A462" s="104" t="s">
        <v>1243</v>
      </c>
      <c r="B462" s="35" t="s">
        <v>1210</v>
      </c>
      <c r="C462" s="35">
        <v>8514000</v>
      </c>
      <c r="D462" s="35" t="s">
        <v>1388</v>
      </c>
      <c r="E462" s="38" t="s">
        <v>48</v>
      </c>
      <c r="F462" s="35">
        <v>876</v>
      </c>
      <c r="G462" s="21" t="s">
        <v>35</v>
      </c>
      <c r="H462" s="35">
        <v>5</v>
      </c>
      <c r="I462" s="21"/>
      <c r="J462" s="35" t="s">
        <v>1213</v>
      </c>
      <c r="K462" s="24">
        <v>3000000</v>
      </c>
      <c r="L462" s="35" t="s">
        <v>1125</v>
      </c>
      <c r="M462" s="25">
        <v>41822</v>
      </c>
      <c r="N462" s="35" t="s">
        <v>1038</v>
      </c>
      <c r="O462" s="35" t="s">
        <v>30</v>
      </c>
    </row>
    <row r="463" spans="1:15" ht="36" customHeight="1">
      <c r="A463" s="55" t="s">
        <v>1244</v>
      </c>
      <c r="B463" s="21" t="s">
        <v>94</v>
      </c>
      <c r="C463" s="21" t="s">
        <v>123</v>
      </c>
      <c r="D463" s="35" t="s">
        <v>1176</v>
      </c>
      <c r="E463" s="38" t="s">
        <v>48</v>
      </c>
      <c r="F463" s="21" t="s">
        <v>34</v>
      </c>
      <c r="G463" s="35" t="s">
        <v>35</v>
      </c>
      <c r="H463" s="35">
        <v>1</v>
      </c>
      <c r="I463" s="21" t="s">
        <v>90</v>
      </c>
      <c r="J463" s="35" t="s">
        <v>1302</v>
      </c>
      <c r="K463" s="74">
        <v>29554390</v>
      </c>
      <c r="L463" s="21" t="s">
        <v>1123</v>
      </c>
      <c r="M463" s="25">
        <v>41759</v>
      </c>
      <c r="N463" s="35" t="s">
        <v>1042</v>
      </c>
      <c r="O463" s="35" t="s">
        <v>30</v>
      </c>
    </row>
    <row r="464" spans="1:15" ht="60" customHeight="1">
      <c r="A464" s="55" t="s">
        <v>1245</v>
      </c>
      <c r="B464" s="35" t="s">
        <v>1210</v>
      </c>
      <c r="C464" s="35">
        <v>8514000</v>
      </c>
      <c r="D464" s="35" t="s">
        <v>1385</v>
      </c>
      <c r="E464" s="38" t="s">
        <v>48</v>
      </c>
      <c r="F464" s="35">
        <v>876</v>
      </c>
      <c r="G464" s="21" t="s">
        <v>35</v>
      </c>
      <c r="H464" s="35">
        <v>1</v>
      </c>
      <c r="I464" s="21" t="s">
        <v>1214</v>
      </c>
      <c r="J464" s="35" t="s">
        <v>1312</v>
      </c>
      <c r="K464" s="24">
        <v>3000000</v>
      </c>
      <c r="L464" s="35" t="s">
        <v>1125</v>
      </c>
      <c r="M464" s="25">
        <v>41823</v>
      </c>
      <c r="N464" s="35" t="s">
        <v>1038</v>
      </c>
      <c r="O464" s="35" t="s">
        <v>30</v>
      </c>
    </row>
    <row r="465" spans="1:15" ht="36" customHeight="1">
      <c r="A465" s="55" t="s">
        <v>1246</v>
      </c>
      <c r="B465" s="27" t="s">
        <v>387</v>
      </c>
      <c r="C465" s="27" t="s">
        <v>967</v>
      </c>
      <c r="D465" s="28" t="s">
        <v>968</v>
      </c>
      <c r="E465" s="38" t="s">
        <v>48</v>
      </c>
      <c r="F465" s="27" t="s">
        <v>34</v>
      </c>
      <c r="G465" s="28" t="s">
        <v>35</v>
      </c>
      <c r="H465" s="29">
        <v>1</v>
      </c>
      <c r="I465" s="27" t="s">
        <v>90</v>
      </c>
      <c r="J465" s="28" t="s">
        <v>1302</v>
      </c>
      <c r="K465" s="96">
        <v>25869526.780000001</v>
      </c>
      <c r="L465" s="27" t="s">
        <v>1123</v>
      </c>
      <c r="M465" s="25">
        <v>42369</v>
      </c>
      <c r="N465" s="28" t="s">
        <v>1042</v>
      </c>
      <c r="O465" s="35" t="s">
        <v>30</v>
      </c>
    </row>
    <row r="466" spans="1:15" ht="60" customHeight="1">
      <c r="A466" s="104" t="s">
        <v>1247</v>
      </c>
      <c r="B466" s="35" t="s">
        <v>1210</v>
      </c>
      <c r="C466" s="35">
        <v>8514000</v>
      </c>
      <c r="D466" s="35" t="s">
        <v>1386</v>
      </c>
      <c r="E466" s="38" t="s">
        <v>48</v>
      </c>
      <c r="F466" s="35">
        <v>876</v>
      </c>
      <c r="G466" s="21" t="s">
        <v>35</v>
      </c>
      <c r="H466" s="35">
        <v>1</v>
      </c>
      <c r="I466" s="21" t="s">
        <v>114</v>
      </c>
      <c r="J466" s="35" t="s">
        <v>1313</v>
      </c>
      <c r="K466" s="24">
        <v>3000000</v>
      </c>
      <c r="L466" s="35" t="s">
        <v>1125</v>
      </c>
      <c r="M466" s="25">
        <v>41824</v>
      </c>
      <c r="N466" s="35" t="s">
        <v>1038</v>
      </c>
      <c r="O466" s="35" t="s">
        <v>30</v>
      </c>
    </row>
    <row r="467" spans="1:15" ht="45">
      <c r="A467" s="21" t="s">
        <v>1336</v>
      </c>
      <c r="B467" s="21" t="s">
        <v>373</v>
      </c>
      <c r="C467" s="21" t="s">
        <v>108</v>
      </c>
      <c r="D467" s="35" t="s">
        <v>1540</v>
      </c>
      <c r="E467" s="38" t="s">
        <v>48</v>
      </c>
      <c r="F467" s="21" t="s">
        <v>34</v>
      </c>
      <c r="G467" s="21" t="s">
        <v>35</v>
      </c>
      <c r="H467" s="35" t="s">
        <v>77</v>
      </c>
      <c r="I467" s="21" t="s">
        <v>1541</v>
      </c>
      <c r="J467" s="35" t="s">
        <v>1258</v>
      </c>
      <c r="K467" s="24">
        <v>173972000</v>
      </c>
      <c r="L467" s="21" t="s">
        <v>1125</v>
      </c>
      <c r="M467" s="31">
        <v>42735</v>
      </c>
      <c r="N467" s="35" t="s">
        <v>1040</v>
      </c>
      <c r="O467" s="35" t="s">
        <v>30</v>
      </c>
    </row>
    <row r="468" spans="1:15" ht="45">
      <c r="A468" s="21" t="s">
        <v>1337</v>
      </c>
      <c r="B468" s="21" t="s">
        <v>373</v>
      </c>
      <c r="C468" s="21" t="s">
        <v>108</v>
      </c>
      <c r="D468" s="35" t="s">
        <v>1542</v>
      </c>
      <c r="E468" s="38" t="s">
        <v>48</v>
      </c>
      <c r="F468" s="21" t="s">
        <v>34</v>
      </c>
      <c r="G468" s="21" t="s">
        <v>35</v>
      </c>
      <c r="H468" s="35" t="s">
        <v>77</v>
      </c>
      <c r="I468" s="21" t="s">
        <v>1543</v>
      </c>
      <c r="J468" s="35" t="s">
        <v>1190</v>
      </c>
      <c r="K468" s="24">
        <v>304221000</v>
      </c>
      <c r="L468" s="21" t="s">
        <v>1125</v>
      </c>
      <c r="M468" s="31">
        <v>42735</v>
      </c>
      <c r="N468" s="35" t="s">
        <v>1040</v>
      </c>
      <c r="O468" s="35" t="s">
        <v>30</v>
      </c>
    </row>
    <row r="469" spans="1:15" ht="45">
      <c r="A469" s="21" t="s">
        <v>1338</v>
      </c>
      <c r="B469" s="21" t="s">
        <v>373</v>
      </c>
      <c r="C469" s="21" t="s">
        <v>108</v>
      </c>
      <c r="D469" s="35" t="s">
        <v>1544</v>
      </c>
      <c r="E469" s="38" t="s">
        <v>48</v>
      </c>
      <c r="F469" s="21" t="s">
        <v>34</v>
      </c>
      <c r="G469" s="21" t="s">
        <v>35</v>
      </c>
      <c r="H469" s="35" t="s">
        <v>77</v>
      </c>
      <c r="I469" s="21" t="s">
        <v>1545</v>
      </c>
      <c r="J469" s="35" t="s">
        <v>1191</v>
      </c>
      <c r="K469" s="24">
        <v>9388000</v>
      </c>
      <c r="L469" s="21" t="s">
        <v>1125</v>
      </c>
      <c r="M469" s="31">
        <v>42735</v>
      </c>
      <c r="N469" s="35" t="s">
        <v>1040</v>
      </c>
      <c r="O469" s="35" t="s">
        <v>30</v>
      </c>
    </row>
    <row r="470" spans="1:15" ht="45">
      <c r="A470" s="21" t="s">
        <v>1339</v>
      </c>
      <c r="B470" s="21" t="s">
        <v>373</v>
      </c>
      <c r="C470" s="21" t="s">
        <v>108</v>
      </c>
      <c r="D470" s="35" t="s">
        <v>1546</v>
      </c>
      <c r="E470" s="38" t="s">
        <v>48</v>
      </c>
      <c r="F470" s="21" t="s">
        <v>34</v>
      </c>
      <c r="G470" s="21" t="s">
        <v>35</v>
      </c>
      <c r="H470" s="35" t="s">
        <v>77</v>
      </c>
      <c r="I470" s="21" t="s">
        <v>1547</v>
      </c>
      <c r="J470" s="35" t="s">
        <v>1340</v>
      </c>
      <c r="K470" s="24">
        <v>23151000</v>
      </c>
      <c r="L470" s="21" t="s">
        <v>1125</v>
      </c>
      <c r="M470" s="31">
        <v>42735</v>
      </c>
      <c r="N470" s="35" t="s">
        <v>1040</v>
      </c>
      <c r="O470" s="35" t="s">
        <v>30</v>
      </c>
    </row>
    <row r="471" spans="1:15" ht="45">
      <c r="A471" s="21" t="s">
        <v>1341</v>
      </c>
      <c r="B471" s="21" t="s">
        <v>373</v>
      </c>
      <c r="C471" s="21" t="s">
        <v>108</v>
      </c>
      <c r="D471" s="35" t="s">
        <v>1548</v>
      </c>
      <c r="E471" s="38" t="s">
        <v>48</v>
      </c>
      <c r="F471" s="21" t="s">
        <v>34</v>
      </c>
      <c r="G471" s="21" t="s">
        <v>35</v>
      </c>
      <c r="H471" s="35" t="s">
        <v>77</v>
      </c>
      <c r="I471" s="21" t="s">
        <v>1549</v>
      </c>
      <c r="J471" s="35" t="s">
        <v>1342</v>
      </c>
      <c r="K471" s="24">
        <v>46654000</v>
      </c>
      <c r="L471" s="21" t="s">
        <v>1125</v>
      </c>
      <c r="M471" s="31">
        <v>42735</v>
      </c>
      <c r="N471" s="35" t="s">
        <v>1040</v>
      </c>
      <c r="O471" s="35" t="s">
        <v>30</v>
      </c>
    </row>
    <row r="472" spans="1:15" ht="45">
      <c r="A472" s="32">
        <v>550</v>
      </c>
      <c r="B472" s="21" t="s">
        <v>373</v>
      </c>
      <c r="C472" s="21" t="s">
        <v>108</v>
      </c>
      <c r="D472" s="35" t="s">
        <v>1550</v>
      </c>
      <c r="E472" s="38" t="s">
        <v>48</v>
      </c>
      <c r="F472" s="21" t="s">
        <v>34</v>
      </c>
      <c r="G472" s="21" t="s">
        <v>35</v>
      </c>
      <c r="H472" s="35" t="s">
        <v>77</v>
      </c>
      <c r="I472" s="21" t="s">
        <v>1551</v>
      </c>
      <c r="J472" s="35" t="s">
        <v>1266</v>
      </c>
      <c r="K472" s="24">
        <v>24875000</v>
      </c>
      <c r="L472" s="21" t="s">
        <v>1125</v>
      </c>
      <c r="M472" s="31">
        <v>42735</v>
      </c>
      <c r="N472" s="35" t="s">
        <v>1040</v>
      </c>
      <c r="O472" s="35" t="s">
        <v>30</v>
      </c>
    </row>
    <row r="473" spans="1:15" ht="45">
      <c r="A473" s="32">
        <v>551</v>
      </c>
      <c r="B473" s="21" t="s">
        <v>373</v>
      </c>
      <c r="C473" s="21" t="s">
        <v>108</v>
      </c>
      <c r="D473" s="35" t="s">
        <v>1552</v>
      </c>
      <c r="E473" s="38" t="s">
        <v>48</v>
      </c>
      <c r="F473" s="21" t="s">
        <v>34</v>
      </c>
      <c r="G473" s="21" t="s">
        <v>35</v>
      </c>
      <c r="H473" s="35" t="s">
        <v>77</v>
      </c>
      <c r="I473" s="21" t="s">
        <v>1553</v>
      </c>
      <c r="J473" s="35" t="s">
        <v>1330</v>
      </c>
      <c r="K473" s="24">
        <v>63735000</v>
      </c>
      <c r="L473" s="21" t="s">
        <v>1125</v>
      </c>
      <c r="M473" s="31">
        <v>42735</v>
      </c>
      <c r="N473" s="35" t="s">
        <v>1040</v>
      </c>
      <c r="O473" s="35" t="s">
        <v>30</v>
      </c>
    </row>
    <row r="474" spans="1:15" ht="45">
      <c r="A474" s="21" t="s">
        <v>1343</v>
      </c>
      <c r="B474" s="35">
        <v>72</v>
      </c>
      <c r="C474" s="35">
        <v>7250020</v>
      </c>
      <c r="D474" s="35" t="s">
        <v>1344</v>
      </c>
      <c r="E474" s="38" t="s">
        <v>48</v>
      </c>
      <c r="F474" s="35">
        <v>876</v>
      </c>
      <c r="G474" s="35" t="s">
        <v>35</v>
      </c>
      <c r="H474" s="35">
        <v>1</v>
      </c>
      <c r="I474" s="23">
        <v>45286565000</v>
      </c>
      <c r="J474" s="35" t="s">
        <v>1105</v>
      </c>
      <c r="K474" s="24">
        <v>8519000</v>
      </c>
      <c r="L474" s="35" t="s">
        <v>1124</v>
      </c>
      <c r="M474" s="25">
        <v>42551</v>
      </c>
      <c r="N474" s="26" t="s">
        <v>1058</v>
      </c>
      <c r="O474" s="35" t="s">
        <v>30</v>
      </c>
    </row>
    <row r="475" spans="1:15" ht="56.25">
      <c r="A475" s="21" t="s">
        <v>1345</v>
      </c>
      <c r="B475" s="35" t="s">
        <v>216</v>
      </c>
      <c r="C475" s="35">
        <v>7260024</v>
      </c>
      <c r="D475" s="35" t="s">
        <v>1646</v>
      </c>
      <c r="E475" s="38" t="s">
        <v>48</v>
      </c>
      <c r="F475" s="35">
        <v>876</v>
      </c>
      <c r="G475" s="35" t="s">
        <v>35</v>
      </c>
      <c r="H475" s="35">
        <v>1</v>
      </c>
      <c r="I475" s="23">
        <v>45286565000</v>
      </c>
      <c r="J475" s="35" t="s">
        <v>1105</v>
      </c>
      <c r="K475" s="24">
        <v>500000</v>
      </c>
      <c r="L475" s="21" t="s">
        <v>1125</v>
      </c>
      <c r="M475" s="25">
        <v>42004</v>
      </c>
      <c r="N475" s="26" t="s">
        <v>1038</v>
      </c>
      <c r="O475" s="35" t="s">
        <v>30</v>
      </c>
    </row>
    <row r="476" spans="1:15" ht="33.75">
      <c r="A476" s="21" t="s">
        <v>1346</v>
      </c>
      <c r="B476" s="21" t="s">
        <v>1184</v>
      </c>
      <c r="C476" s="21" t="s">
        <v>108</v>
      </c>
      <c r="D476" s="35" t="s">
        <v>1347</v>
      </c>
      <c r="E476" s="38" t="s">
        <v>48</v>
      </c>
      <c r="F476" s="21" t="s">
        <v>34</v>
      </c>
      <c r="G476" s="21" t="s">
        <v>35</v>
      </c>
      <c r="H476" s="35" t="s">
        <v>77</v>
      </c>
      <c r="I476" s="21" t="s">
        <v>461</v>
      </c>
      <c r="J476" s="35" t="s">
        <v>462</v>
      </c>
      <c r="K476" s="24">
        <v>2542372.88</v>
      </c>
      <c r="L476" s="21" t="s">
        <v>1124</v>
      </c>
      <c r="M476" s="25">
        <v>41639</v>
      </c>
      <c r="N476" s="35" t="s">
        <v>1042</v>
      </c>
      <c r="O476" s="35" t="s">
        <v>30</v>
      </c>
    </row>
    <row r="477" spans="1:15" ht="33.75">
      <c r="A477" s="21" t="s">
        <v>1348</v>
      </c>
      <c r="B477" s="21" t="s">
        <v>1184</v>
      </c>
      <c r="C477" s="21" t="s">
        <v>108</v>
      </c>
      <c r="D477" s="35" t="s">
        <v>1349</v>
      </c>
      <c r="E477" s="38" t="s">
        <v>48</v>
      </c>
      <c r="F477" s="21" t="s">
        <v>34</v>
      </c>
      <c r="G477" s="21" t="s">
        <v>35</v>
      </c>
      <c r="H477" s="35" t="s">
        <v>77</v>
      </c>
      <c r="I477" s="21" t="s">
        <v>532</v>
      </c>
      <c r="J477" s="35" t="s">
        <v>1350</v>
      </c>
      <c r="K477" s="24">
        <v>1016949.15</v>
      </c>
      <c r="L477" s="21" t="s">
        <v>1125</v>
      </c>
      <c r="M477" s="25">
        <v>41639</v>
      </c>
      <c r="N477" s="35" t="s">
        <v>1042</v>
      </c>
      <c r="O477" s="35" t="s">
        <v>30</v>
      </c>
    </row>
    <row r="478" spans="1:15" ht="56.25">
      <c r="A478" s="21" t="s">
        <v>1351</v>
      </c>
      <c r="B478" s="21" t="s">
        <v>115</v>
      </c>
      <c r="C478" s="21" t="s">
        <v>113</v>
      </c>
      <c r="D478" s="35" t="s">
        <v>1391</v>
      </c>
      <c r="E478" s="38" t="s">
        <v>48</v>
      </c>
      <c r="F478" s="21" t="s">
        <v>34</v>
      </c>
      <c r="G478" s="21" t="s">
        <v>35</v>
      </c>
      <c r="H478" s="35">
        <v>1</v>
      </c>
      <c r="I478" s="21" t="s">
        <v>132</v>
      </c>
      <c r="J478" s="35" t="s">
        <v>1352</v>
      </c>
      <c r="K478" s="24">
        <v>1000000</v>
      </c>
      <c r="L478" s="21" t="s">
        <v>1384</v>
      </c>
      <c r="M478" s="25">
        <v>41639</v>
      </c>
      <c r="N478" s="35" t="s">
        <v>1058</v>
      </c>
      <c r="O478" s="35" t="s">
        <v>30</v>
      </c>
    </row>
    <row r="479" spans="1:15" ht="67.5">
      <c r="A479" s="21" t="s">
        <v>1353</v>
      </c>
      <c r="B479" s="21" t="s">
        <v>216</v>
      </c>
      <c r="C479" s="21" t="s">
        <v>211</v>
      </c>
      <c r="D479" s="21" t="s">
        <v>1354</v>
      </c>
      <c r="E479" s="38" t="s">
        <v>48</v>
      </c>
      <c r="F479" s="21">
        <v>876</v>
      </c>
      <c r="G479" s="35" t="s">
        <v>35</v>
      </c>
      <c r="H479" s="35">
        <v>1</v>
      </c>
      <c r="I479" s="21" t="s">
        <v>29</v>
      </c>
      <c r="J479" s="35" t="s">
        <v>1105</v>
      </c>
      <c r="K479" s="24">
        <v>700000</v>
      </c>
      <c r="L479" s="21" t="s">
        <v>1124</v>
      </c>
      <c r="M479" s="25">
        <v>41639</v>
      </c>
      <c r="N479" s="26" t="s">
        <v>1038</v>
      </c>
      <c r="O479" s="35" t="s">
        <v>30</v>
      </c>
    </row>
    <row r="480" spans="1:15" ht="56.25">
      <c r="A480" s="21" t="s">
        <v>1355</v>
      </c>
      <c r="B480" s="21" t="s">
        <v>1356</v>
      </c>
      <c r="C480" s="21" t="s">
        <v>1357</v>
      </c>
      <c r="D480" s="35" t="s">
        <v>1358</v>
      </c>
      <c r="E480" s="38" t="s">
        <v>48</v>
      </c>
      <c r="F480" s="21" t="s">
        <v>34</v>
      </c>
      <c r="G480" s="35" t="s">
        <v>35</v>
      </c>
      <c r="H480" s="35">
        <v>1</v>
      </c>
      <c r="I480" s="21" t="s">
        <v>296</v>
      </c>
      <c r="J480" s="35" t="s">
        <v>1258</v>
      </c>
      <c r="K480" s="24">
        <v>1524012.19</v>
      </c>
      <c r="L480" s="21" t="s">
        <v>1125</v>
      </c>
      <c r="M480" s="25">
        <v>59227</v>
      </c>
      <c r="N480" s="26" t="s">
        <v>1038</v>
      </c>
      <c r="O480" s="35" t="s">
        <v>30</v>
      </c>
    </row>
    <row r="481" spans="1:15" ht="56.25">
      <c r="A481" s="21" t="s">
        <v>1359</v>
      </c>
      <c r="B481" s="21" t="s">
        <v>1356</v>
      </c>
      <c r="C481" s="21" t="s">
        <v>1357</v>
      </c>
      <c r="D481" s="35" t="s">
        <v>1358</v>
      </c>
      <c r="E481" s="38" t="s">
        <v>48</v>
      </c>
      <c r="F481" s="21" t="s">
        <v>34</v>
      </c>
      <c r="G481" s="35" t="s">
        <v>35</v>
      </c>
      <c r="H481" s="35">
        <v>1</v>
      </c>
      <c r="I481" s="21" t="s">
        <v>296</v>
      </c>
      <c r="J481" s="35" t="s">
        <v>1258</v>
      </c>
      <c r="K481" s="24">
        <v>707130.14</v>
      </c>
      <c r="L481" s="21" t="s">
        <v>1125</v>
      </c>
      <c r="M481" s="25">
        <v>59227</v>
      </c>
      <c r="N481" s="26" t="s">
        <v>1038</v>
      </c>
      <c r="O481" s="35" t="s">
        <v>30</v>
      </c>
    </row>
    <row r="482" spans="1:15" ht="45">
      <c r="A482" s="21" t="s">
        <v>1360</v>
      </c>
      <c r="B482" s="21" t="s">
        <v>360</v>
      </c>
      <c r="C482" s="21" t="s">
        <v>361</v>
      </c>
      <c r="D482" s="58" t="s">
        <v>1325</v>
      </c>
      <c r="E482" s="38" t="s">
        <v>48</v>
      </c>
      <c r="F482" s="58">
        <v>876</v>
      </c>
      <c r="G482" s="58" t="s">
        <v>35</v>
      </c>
      <c r="H482" s="58">
        <v>1</v>
      </c>
      <c r="I482" s="58">
        <v>32401000000</v>
      </c>
      <c r="J482" s="58" t="s">
        <v>1361</v>
      </c>
      <c r="K482" s="59">
        <v>631000</v>
      </c>
      <c r="L482" s="60" t="s">
        <v>1125</v>
      </c>
      <c r="M482" s="25">
        <v>41639</v>
      </c>
      <c r="N482" s="26" t="s">
        <v>1058</v>
      </c>
      <c r="O482" s="35" t="s">
        <v>30</v>
      </c>
    </row>
    <row r="483" spans="1:15" ht="33.75">
      <c r="A483" s="21" t="s">
        <v>1362</v>
      </c>
      <c r="B483" s="44" t="s">
        <v>1363</v>
      </c>
      <c r="C483" s="44" t="s">
        <v>1364</v>
      </c>
      <c r="D483" s="45" t="s">
        <v>1365</v>
      </c>
      <c r="E483" s="38" t="s">
        <v>48</v>
      </c>
      <c r="F483" s="44" t="s">
        <v>34</v>
      </c>
      <c r="G483" s="45" t="s">
        <v>35</v>
      </c>
      <c r="H483" s="45">
        <v>1</v>
      </c>
      <c r="I483" s="44" t="s">
        <v>855</v>
      </c>
      <c r="J483" s="45" t="s">
        <v>1264</v>
      </c>
      <c r="K483" s="46">
        <v>1511983</v>
      </c>
      <c r="L483" s="44" t="s">
        <v>1124</v>
      </c>
      <c r="M483" s="47">
        <v>41517</v>
      </c>
      <c r="N483" s="58" t="s">
        <v>1042</v>
      </c>
      <c r="O483" s="45" t="s">
        <v>30</v>
      </c>
    </row>
    <row r="484" spans="1:15" ht="45">
      <c r="A484" s="21" t="s">
        <v>1366</v>
      </c>
      <c r="B484" s="21" t="s">
        <v>1367</v>
      </c>
      <c r="C484" s="21" t="s">
        <v>286</v>
      </c>
      <c r="D484" s="58" t="s">
        <v>1421</v>
      </c>
      <c r="E484" s="38" t="s">
        <v>48</v>
      </c>
      <c r="F484" s="58">
        <v>876</v>
      </c>
      <c r="G484" s="58" t="s">
        <v>35</v>
      </c>
      <c r="H484" s="58">
        <v>1</v>
      </c>
      <c r="I484" s="58">
        <v>52401000000</v>
      </c>
      <c r="J484" s="58" t="s">
        <v>1298</v>
      </c>
      <c r="K484" s="59">
        <v>8545388</v>
      </c>
      <c r="L484" s="60" t="s">
        <v>1124</v>
      </c>
      <c r="M484" s="25">
        <v>41487</v>
      </c>
      <c r="N484" s="58" t="s">
        <v>1058</v>
      </c>
      <c r="O484" s="58" t="s">
        <v>30</v>
      </c>
    </row>
    <row r="485" spans="1:15" ht="33.75">
      <c r="A485" s="21" t="s">
        <v>1368</v>
      </c>
      <c r="B485" s="21" t="s">
        <v>1363</v>
      </c>
      <c r="C485" s="21" t="s">
        <v>1369</v>
      </c>
      <c r="D485" s="58" t="s">
        <v>1370</v>
      </c>
      <c r="E485" s="38" t="s">
        <v>48</v>
      </c>
      <c r="F485" s="58">
        <v>876</v>
      </c>
      <c r="G485" s="58" t="s">
        <v>35</v>
      </c>
      <c r="H485" s="58">
        <v>1</v>
      </c>
      <c r="I485" s="58">
        <v>50401000000</v>
      </c>
      <c r="J485" s="58" t="s">
        <v>1264</v>
      </c>
      <c r="K485" s="59">
        <v>1307335</v>
      </c>
      <c r="L485" s="60" t="s">
        <v>1124</v>
      </c>
      <c r="M485" s="25">
        <v>41517</v>
      </c>
      <c r="N485" s="58" t="s">
        <v>1042</v>
      </c>
      <c r="O485" s="58" t="s">
        <v>30</v>
      </c>
    </row>
    <row r="486" spans="1:15" ht="56.25">
      <c r="A486" s="21" t="s">
        <v>1371</v>
      </c>
      <c r="B486" s="35" t="s">
        <v>215</v>
      </c>
      <c r="C486" s="35">
        <v>6420000</v>
      </c>
      <c r="D486" s="35" t="s">
        <v>1372</v>
      </c>
      <c r="E486" s="38" t="s">
        <v>48</v>
      </c>
      <c r="F486" s="35">
        <v>876</v>
      </c>
      <c r="G486" s="21" t="s">
        <v>35</v>
      </c>
      <c r="H486" s="35">
        <v>1</v>
      </c>
      <c r="I486" s="21" t="s">
        <v>29</v>
      </c>
      <c r="J486" s="35" t="s">
        <v>134</v>
      </c>
      <c r="K486" s="24">
        <v>1000000</v>
      </c>
      <c r="L486" s="44" t="s">
        <v>1125</v>
      </c>
      <c r="M486" s="25">
        <v>41883</v>
      </c>
      <c r="N486" s="21" t="s">
        <v>1038</v>
      </c>
      <c r="O486" s="21" t="s">
        <v>30</v>
      </c>
    </row>
    <row r="487" spans="1:15" ht="112.5">
      <c r="A487" s="21" t="s">
        <v>1373</v>
      </c>
      <c r="B487" s="21" t="s">
        <v>352</v>
      </c>
      <c r="C487" s="21" t="s">
        <v>101</v>
      </c>
      <c r="D487" s="35" t="s">
        <v>1374</v>
      </c>
      <c r="E487" s="38" t="s">
        <v>48</v>
      </c>
      <c r="F487" s="35">
        <v>876</v>
      </c>
      <c r="G487" s="35" t="s">
        <v>35</v>
      </c>
      <c r="H487" s="35">
        <v>1</v>
      </c>
      <c r="I487" s="23">
        <v>52000000000</v>
      </c>
      <c r="J487" s="35" t="s">
        <v>1375</v>
      </c>
      <c r="K487" s="24">
        <v>13137172.880000001</v>
      </c>
      <c r="L487" s="35" t="s">
        <v>1124</v>
      </c>
      <c r="M487" s="25">
        <v>41547</v>
      </c>
      <c r="N487" s="26" t="s">
        <v>1038</v>
      </c>
      <c r="O487" s="35" t="s">
        <v>30</v>
      </c>
    </row>
    <row r="488" spans="1:15" ht="90">
      <c r="A488" s="21" t="s">
        <v>1376</v>
      </c>
      <c r="B488" s="21" t="s">
        <v>352</v>
      </c>
      <c r="C488" s="21" t="s">
        <v>101</v>
      </c>
      <c r="D488" s="35" t="s">
        <v>1377</v>
      </c>
      <c r="E488" s="38" t="s">
        <v>48</v>
      </c>
      <c r="F488" s="35">
        <v>876</v>
      </c>
      <c r="G488" s="35" t="s">
        <v>35</v>
      </c>
      <c r="H488" s="35">
        <v>1</v>
      </c>
      <c r="I488" s="23">
        <v>10401000000</v>
      </c>
      <c r="J488" s="35" t="s">
        <v>1378</v>
      </c>
      <c r="K488" s="24">
        <v>10771998</v>
      </c>
      <c r="L488" s="35" t="s">
        <v>1124</v>
      </c>
      <c r="M488" s="25">
        <v>41517</v>
      </c>
      <c r="N488" s="26" t="s">
        <v>1038</v>
      </c>
      <c r="O488" s="35" t="s">
        <v>30</v>
      </c>
    </row>
    <row r="489" spans="1:15" ht="45">
      <c r="A489" s="21" t="s">
        <v>1379</v>
      </c>
      <c r="B489" s="21" t="s">
        <v>221</v>
      </c>
      <c r="C489" s="23" t="s">
        <v>222</v>
      </c>
      <c r="D489" s="35" t="s">
        <v>1380</v>
      </c>
      <c r="E489" s="38" t="s">
        <v>48</v>
      </c>
      <c r="F489" s="35">
        <v>876</v>
      </c>
      <c r="G489" s="35" t="s">
        <v>35</v>
      </c>
      <c r="H489" s="35">
        <v>1</v>
      </c>
      <c r="I489" s="23">
        <v>45286565000</v>
      </c>
      <c r="J489" s="35" t="s">
        <v>1293</v>
      </c>
      <c r="K489" s="24">
        <v>1000000</v>
      </c>
      <c r="L489" s="35" t="s">
        <v>1124</v>
      </c>
      <c r="M489" s="25">
        <v>41639</v>
      </c>
      <c r="N489" s="26" t="s">
        <v>1058</v>
      </c>
      <c r="O489" s="35" t="s">
        <v>30</v>
      </c>
    </row>
    <row r="490" spans="1:15" ht="56.25">
      <c r="A490" s="21" t="s">
        <v>1381</v>
      </c>
      <c r="B490" s="21" t="s">
        <v>1052</v>
      </c>
      <c r="C490" s="21" t="s">
        <v>1121</v>
      </c>
      <c r="D490" s="21" t="s">
        <v>1382</v>
      </c>
      <c r="E490" s="38" t="s">
        <v>48</v>
      </c>
      <c r="F490" s="21" t="s">
        <v>34</v>
      </c>
      <c r="G490" s="35" t="s">
        <v>35</v>
      </c>
      <c r="H490" s="35">
        <v>1</v>
      </c>
      <c r="I490" s="21" t="s">
        <v>29</v>
      </c>
      <c r="J490" s="35" t="s">
        <v>1293</v>
      </c>
      <c r="K490" s="24">
        <v>1864800</v>
      </c>
      <c r="L490" s="21" t="s">
        <v>1124</v>
      </c>
      <c r="M490" s="25">
        <v>41729</v>
      </c>
      <c r="N490" s="26" t="s">
        <v>1038</v>
      </c>
      <c r="O490" s="35" t="s">
        <v>30</v>
      </c>
    </row>
    <row r="491" spans="1:15" ht="33.75">
      <c r="A491" s="21" t="s">
        <v>1383</v>
      </c>
      <c r="B491" s="21" t="s">
        <v>290</v>
      </c>
      <c r="C491" s="21" t="s">
        <v>257</v>
      </c>
      <c r="D491" s="35" t="s">
        <v>1022</v>
      </c>
      <c r="E491" s="38" t="s">
        <v>48</v>
      </c>
      <c r="F491" s="21" t="s">
        <v>34</v>
      </c>
      <c r="G491" s="35" t="s">
        <v>35</v>
      </c>
      <c r="H491" s="35" t="s">
        <v>77</v>
      </c>
      <c r="I491" s="21" t="s">
        <v>132</v>
      </c>
      <c r="J491" s="35" t="s">
        <v>134</v>
      </c>
      <c r="K491" s="24">
        <v>42526000</v>
      </c>
      <c r="L491" s="21" t="s">
        <v>1124</v>
      </c>
      <c r="M491" s="25">
        <v>41639</v>
      </c>
      <c r="N491" s="21" t="s">
        <v>1042</v>
      </c>
      <c r="O491" s="35" t="s">
        <v>30</v>
      </c>
    </row>
    <row r="492" spans="1:15" ht="56.25">
      <c r="A492" s="35">
        <v>572</v>
      </c>
      <c r="B492" s="35" t="s">
        <v>216</v>
      </c>
      <c r="C492" s="35">
        <v>7260024</v>
      </c>
      <c r="D492" s="35" t="s">
        <v>1389</v>
      </c>
      <c r="E492" s="38" t="s">
        <v>48</v>
      </c>
      <c r="F492" s="35">
        <v>876</v>
      </c>
      <c r="G492" s="35" t="s">
        <v>35</v>
      </c>
      <c r="H492" s="35">
        <v>1</v>
      </c>
      <c r="I492" s="35">
        <v>45286565000</v>
      </c>
      <c r="J492" s="35" t="s">
        <v>1293</v>
      </c>
      <c r="K492" s="24">
        <v>1181695</v>
      </c>
      <c r="L492" s="35" t="s">
        <v>1124</v>
      </c>
      <c r="M492" s="25">
        <v>41639</v>
      </c>
      <c r="N492" s="35" t="s">
        <v>1038</v>
      </c>
      <c r="O492" s="35" t="s">
        <v>30</v>
      </c>
    </row>
    <row r="493" spans="1:15" ht="56.25">
      <c r="A493" s="35">
        <v>573</v>
      </c>
      <c r="B493" s="27" t="s">
        <v>307</v>
      </c>
      <c r="C493" s="27" t="s">
        <v>312</v>
      </c>
      <c r="D493" s="28" t="s">
        <v>1390</v>
      </c>
      <c r="E493" s="38" t="s">
        <v>48</v>
      </c>
      <c r="F493" s="27" t="s">
        <v>34</v>
      </c>
      <c r="G493" s="28" t="s">
        <v>35</v>
      </c>
      <c r="H493" s="29">
        <v>1</v>
      </c>
      <c r="I493" s="27" t="s">
        <v>340</v>
      </c>
      <c r="J493" s="28" t="s">
        <v>1111</v>
      </c>
      <c r="K493" s="29">
        <v>760000</v>
      </c>
      <c r="L493" s="27" t="s">
        <v>1124</v>
      </c>
      <c r="M493" s="30">
        <v>41639</v>
      </c>
      <c r="N493" s="35" t="s">
        <v>1038</v>
      </c>
      <c r="O493" s="28" t="s">
        <v>30</v>
      </c>
    </row>
    <row r="494" spans="1:15" ht="67.5">
      <c r="A494" s="38" t="s">
        <v>1392</v>
      </c>
      <c r="B494" s="21" t="s">
        <v>94</v>
      </c>
      <c r="C494" s="21" t="s">
        <v>123</v>
      </c>
      <c r="D494" s="35" t="s">
        <v>1393</v>
      </c>
      <c r="E494" s="38" t="s">
        <v>48</v>
      </c>
      <c r="F494" s="21" t="s">
        <v>34</v>
      </c>
      <c r="G494" s="35" t="s">
        <v>35</v>
      </c>
      <c r="H494" s="35">
        <v>1</v>
      </c>
      <c r="I494" s="21" t="s">
        <v>162</v>
      </c>
      <c r="J494" s="35" t="s">
        <v>1206</v>
      </c>
      <c r="K494" s="24">
        <v>66581000</v>
      </c>
      <c r="L494" s="21" t="s">
        <v>1124</v>
      </c>
      <c r="M494" s="25">
        <v>41639</v>
      </c>
      <c r="N494" s="35" t="s">
        <v>1042</v>
      </c>
      <c r="O494" s="35" t="s">
        <v>30</v>
      </c>
    </row>
    <row r="495" spans="1:15" ht="67.5">
      <c r="A495" s="21" t="s">
        <v>1394</v>
      </c>
      <c r="B495" s="21" t="s">
        <v>94</v>
      </c>
      <c r="C495" s="21" t="s">
        <v>123</v>
      </c>
      <c r="D495" s="35" t="s">
        <v>1395</v>
      </c>
      <c r="E495" s="38" t="s">
        <v>48</v>
      </c>
      <c r="F495" s="21" t="s">
        <v>34</v>
      </c>
      <c r="G495" s="35" t="s">
        <v>35</v>
      </c>
      <c r="H495" s="35">
        <v>1</v>
      </c>
      <c r="I495" s="21" t="s">
        <v>162</v>
      </c>
      <c r="J495" s="35" t="s">
        <v>1206</v>
      </c>
      <c r="K495" s="24">
        <v>200121000</v>
      </c>
      <c r="L495" s="21" t="s">
        <v>1124</v>
      </c>
      <c r="M495" s="25">
        <v>41639</v>
      </c>
      <c r="N495" s="35" t="s">
        <v>1042</v>
      </c>
      <c r="O495" s="35" t="s">
        <v>30</v>
      </c>
    </row>
    <row r="496" spans="1:15" ht="33.75">
      <c r="A496" s="38" t="s">
        <v>1396</v>
      </c>
      <c r="B496" s="21" t="s">
        <v>269</v>
      </c>
      <c r="C496" s="21" t="s">
        <v>253</v>
      </c>
      <c r="D496" s="35" t="s">
        <v>1397</v>
      </c>
      <c r="E496" s="38" t="s">
        <v>48</v>
      </c>
      <c r="F496" s="21" t="s">
        <v>99</v>
      </c>
      <c r="G496" s="35" t="s">
        <v>173</v>
      </c>
      <c r="H496" s="29">
        <v>300</v>
      </c>
      <c r="I496" s="21" t="s">
        <v>132</v>
      </c>
      <c r="J496" s="35" t="s">
        <v>1398</v>
      </c>
      <c r="K496" s="24">
        <v>60000000</v>
      </c>
      <c r="L496" s="21" t="s">
        <v>1124</v>
      </c>
      <c r="M496" s="25">
        <v>41639</v>
      </c>
      <c r="N496" s="35" t="s">
        <v>1042</v>
      </c>
      <c r="O496" s="35" t="s">
        <v>30</v>
      </c>
    </row>
    <row r="497" spans="1:15" ht="33.75">
      <c r="A497" s="21" t="s">
        <v>1399</v>
      </c>
      <c r="B497" s="21" t="s">
        <v>269</v>
      </c>
      <c r="C497" s="21" t="s">
        <v>253</v>
      </c>
      <c r="D497" s="35" t="s">
        <v>1397</v>
      </c>
      <c r="E497" s="38" t="s">
        <v>48</v>
      </c>
      <c r="F497" s="21" t="s">
        <v>99</v>
      </c>
      <c r="G497" s="35" t="s">
        <v>173</v>
      </c>
      <c r="H497" s="24">
        <v>300</v>
      </c>
      <c r="I497" s="21" t="s">
        <v>132</v>
      </c>
      <c r="J497" s="35" t="s">
        <v>1398</v>
      </c>
      <c r="K497" s="24">
        <v>60000000</v>
      </c>
      <c r="L497" s="21" t="s">
        <v>1124</v>
      </c>
      <c r="M497" s="25">
        <v>41639</v>
      </c>
      <c r="N497" s="35" t="s">
        <v>1042</v>
      </c>
      <c r="O497" s="35" t="s">
        <v>30</v>
      </c>
    </row>
    <row r="498" spans="1:15" ht="33.75">
      <c r="A498" s="38" t="s">
        <v>1400</v>
      </c>
      <c r="B498" s="21" t="s">
        <v>269</v>
      </c>
      <c r="C498" s="21" t="s">
        <v>253</v>
      </c>
      <c r="D498" s="35" t="s">
        <v>1401</v>
      </c>
      <c r="E498" s="38" t="s">
        <v>48</v>
      </c>
      <c r="F498" s="21" t="s">
        <v>99</v>
      </c>
      <c r="G498" s="35" t="s">
        <v>173</v>
      </c>
      <c r="H498" s="24">
        <v>200</v>
      </c>
      <c r="I498" s="21" t="s">
        <v>132</v>
      </c>
      <c r="J498" s="35" t="s">
        <v>1402</v>
      </c>
      <c r="K498" s="24">
        <v>40000000</v>
      </c>
      <c r="L498" s="21" t="s">
        <v>1124</v>
      </c>
      <c r="M498" s="25">
        <v>41639</v>
      </c>
      <c r="N498" s="35" t="s">
        <v>1042</v>
      </c>
      <c r="O498" s="35" t="s">
        <v>30</v>
      </c>
    </row>
    <row r="499" spans="1:15" ht="33.75">
      <c r="A499" s="21" t="s">
        <v>1403</v>
      </c>
      <c r="B499" s="21" t="s">
        <v>269</v>
      </c>
      <c r="C499" s="21" t="s">
        <v>253</v>
      </c>
      <c r="D499" s="35" t="s">
        <v>1401</v>
      </c>
      <c r="E499" s="38" t="s">
        <v>48</v>
      </c>
      <c r="F499" s="21" t="s">
        <v>99</v>
      </c>
      <c r="G499" s="35" t="s">
        <v>173</v>
      </c>
      <c r="H499" s="24">
        <v>200</v>
      </c>
      <c r="I499" s="21" t="s">
        <v>132</v>
      </c>
      <c r="J499" s="35" t="s">
        <v>1402</v>
      </c>
      <c r="K499" s="24">
        <v>40000000</v>
      </c>
      <c r="L499" s="21" t="s">
        <v>1124</v>
      </c>
      <c r="M499" s="25">
        <v>41639</v>
      </c>
      <c r="N499" s="35" t="s">
        <v>1042</v>
      </c>
      <c r="O499" s="35" t="s">
        <v>30</v>
      </c>
    </row>
    <row r="500" spans="1:15" ht="33.75">
      <c r="A500" s="38" t="s">
        <v>1404</v>
      </c>
      <c r="B500" s="27" t="s">
        <v>109</v>
      </c>
      <c r="C500" s="27" t="s">
        <v>257</v>
      </c>
      <c r="D500" s="35" t="s">
        <v>1532</v>
      </c>
      <c r="E500" s="38" t="s">
        <v>48</v>
      </c>
      <c r="F500" s="27" t="s">
        <v>99</v>
      </c>
      <c r="G500" s="28" t="s">
        <v>173</v>
      </c>
      <c r="H500" s="29">
        <v>500</v>
      </c>
      <c r="I500" s="21" t="s">
        <v>132</v>
      </c>
      <c r="J500" s="28" t="s">
        <v>134</v>
      </c>
      <c r="K500" s="29">
        <v>875000000</v>
      </c>
      <c r="L500" s="21" t="s">
        <v>1124</v>
      </c>
      <c r="M500" s="25">
        <v>41639</v>
      </c>
      <c r="N500" s="35" t="s">
        <v>1042</v>
      </c>
      <c r="O500" s="22" t="s">
        <v>71</v>
      </c>
    </row>
    <row r="501" spans="1:15" ht="33.75">
      <c r="A501" s="21" t="s">
        <v>1405</v>
      </c>
      <c r="B501" s="21" t="s">
        <v>1034</v>
      </c>
      <c r="C501" s="21" t="s">
        <v>1035</v>
      </c>
      <c r="D501" s="35" t="s">
        <v>1533</v>
      </c>
      <c r="E501" s="38" t="s">
        <v>48</v>
      </c>
      <c r="F501" s="27" t="s">
        <v>99</v>
      </c>
      <c r="G501" s="28" t="s">
        <v>173</v>
      </c>
      <c r="H501" s="35">
        <v>400</v>
      </c>
      <c r="I501" s="21" t="s">
        <v>132</v>
      </c>
      <c r="J501" s="28" t="s">
        <v>134</v>
      </c>
      <c r="K501" s="24">
        <v>760000000</v>
      </c>
      <c r="L501" s="21" t="s">
        <v>1124</v>
      </c>
      <c r="M501" s="25">
        <v>41639</v>
      </c>
      <c r="N501" s="35" t="s">
        <v>1042</v>
      </c>
      <c r="O501" s="22" t="s">
        <v>71</v>
      </c>
    </row>
    <row r="502" spans="1:15" ht="33.75">
      <c r="A502" s="38" t="s">
        <v>1406</v>
      </c>
      <c r="B502" s="21" t="s">
        <v>1034</v>
      </c>
      <c r="C502" s="21" t="s">
        <v>1035</v>
      </c>
      <c r="D502" s="35" t="s">
        <v>1533</v>
      </c>
      <c r="E502" s="38" t="s">
        <v>48</v>
      </c>
      <c r="F502" s="27" t="s">
        <v>99</v>
      </c>
      <c r="G502" s="28" t="s">
        <v>173</v>
      </c>
      <c r="H502" s="24">
        <v>400</v>
      </c>
      <c r="I502" s="21" t="s">
        <v>132</v>
      </c>
      <c r="J502" s="28" t="s">
        <v>134</v>
      </c>
      <c r="K502" s="24">
        <v>760000000</v>
      </c>
      <c r="L502" s="21" t="s">
        <v>1124</v>
      </c>
      <c r="M502" s="25">
        <v>41639</v>
      </c>
      <c r="N502" s="35" t="s">
        <v>1042</v>
      </c>
      <c r="O502" s="22" t="s">
        <v>71</v>
      </c>
    </row>
    <row r="503" spans="1:15" ht="45">
      <c r="A503" s="21" t="s">
        <v>1422</v>
      </c>
      <c r="B503" s="21" t="s">
        <v>1423</v>
      </c>
      <c r="C503" s="21" t="s">
        <v>95</v>
      </c>
      <c r="D503" s="35" t="s">
        <v>1424</v>
      </c>
      <c r="E503" s="38" t="s">
        <v>48</v>
      </c>
      <c r="F503" s="21" t="s">
        <v>92</v>
      </c>
      <c r="G503" s="35" t="s">
        <v>93</v>
      </c>
      <c r="H503" s="35">
        <v>60</v>
      </c>
      <c r="I503" s="21" t="s">
        <v>90</v>
      </c>
      <c r="J503" s="35" t="s">
        <v>1268</v>
      </c>
      <c r="K503" s="74">
        <f>3816120/1.18</f>
        <v>3234000</v>
      </c>
      <c r="L503" s="21" t="s">
        <v>1125</v>
      </c>
      <c r="M503" s="25">
        <v>41639</v>
      </c>
      <c r="N503" s="58" t="s">
        <v>1040</v>
      </c>
      <c r="O503" s="35" t="s">
        <v>30</v>
      </c>
    </row>
    <row r="504" spans="1:15" ht="33.75">
      <c r="A504" s="21" t="s">
        <v>1425</v>
      </c>
      <c r="B504" s="21" t="s">
        <v>1193</v>
      </c>
      <c r="C504" s="21" t="s">
        <v>100</v>
      </c>
      <c r="D504" s="35" t="s">
        <v>1426</v>
      </c>
      <c r="E504" s="38" t="s">
        <v>48</v>
      </c>
      <c r="F504" s="21" t="s">
        <v>99</v>
      </c>
      <c r="G504" s="35" t="s">
        <v>173</v>
      </c>
      <c r="H504" s="35">
        <v>2</v>
      </c>
      <c r="I504" s="21" t="s">
        <v>90</v>
      </c>
      <c r="J504" s="35" t="s">
        <v>1268</v>
      </c>
      <c r="K504" s="74">
        <v>3300000</v>
      </c>
      <c r="L504" s="21" t="s">
        <v>1125</v>
      </c>
      <c r="M504" s="25">
        <v>41639</v>
      </c>
      <c r="N504" s="35" t="s">
        <v>1042</v>
      </c>
      <c r="O504" s="35" t="s">
        <v>71</v>
      </c>
    </row>
    <row r="505" spans="1:15" ht="45">
      <c r="A505" s="21" t="s">
        <v>1427</v>
      </c>
      <c r="B505" s="21" t="s">
        <v>1423</v>
      </c>
      <c r="C505" s="21" t="s">
        <v>101</v>
      </c>
      <c r="D505" s="35" t="s">
        <v>1428</v>
      </c>
      <c r="E505" s="38" t="s">
        <v>48</v>
      </c>
      <c r="F505" s="21" t="s">
        <v>34</v>
      </c>
      <c r="G505" s="35" t="s">
        <v>35</v>
      </c>
      <c r="H505" s="35" t="s">
        <v>77</v>
      </c>
      <c r="I505" s="21" t="s">
        <v>90</v>
      </c>
      <c r="J505" s="35" t="s">
        <v>1268</v>
      </c>
      <c r="K505" s="74">
        <v>1439060</v>
      </c>
      <c r="L505" s="21" t="s">
        <v>1125</v>
      </c>
      <c r="M505" s="25">
        <v>41639</v>
      </c>
      <c r="N505" s="58" t="s">
        <v>1040</v>
      </c>
      <c r="O505" s="35" t="s">
        <v>30</v>
      </c>
    </row>
    <row r="506" spans="1:15" ht="33.75">
      <c r="A506" s="97">
        <v>596</v>
      </c>
      <c r="B506" s="50" t="s">
        <v>1196</v>
      </c>
      <c r="C506" s="50" t="s">
        <v>1429</v>
      </c>
      <c r="D506" s="120" t="s">
        <v>1554</v>
      </c>
      <c r="E506" s="38" t="s">
        <v>48</v>
      </c>
      <c r="F506" s="50" t="s">
        <v>99</v>
      </c>
      <c r="G506" s="120" t="s">
        <v>173</v>
      </c>
      <c r="H506" s="120">
        <v>1</v>
      </c>
      <c r="I506" s="50" t="s">
        <v>1046</v>
      </c>
      <c r="J506" s="120" t="s">
        <v>1047</v>
      </c>
      <c r="K506" s="51">
        <v>3500000</v>
      </c>
      <c r="L506" s="50" t="s">
        <v>1125</v>
      </c>
      <c r="M506" s="25">
        <v>41639</v>
      </c>
      <c r="N506" s="120" t="s">
        <v>1042</v>
      </c>
      <c r="O506" s="120" t="s">
        <v>71</v>
      </c>
    </row>
    <row r="507" spans="1:15" ht="45">
      <c r="A507" s="21" t="s">
        <v>1430</v>
      </c>
      <c r="B507" s="21" t="s">
        <v>166</v>
      </c>
      <c r="C507" s="21" t="s">
        <v>167</v>
      </c>
      <c r="D507" s="35" t="s">
        <v>1431</v>
      </c>
      <c r="E507" s="38" t="s">
        <v>48</v>
      </c>
      <c r="F507" s="21" t="s">
        <v>99</v>
      </c>
      <c r="G507" s="35" t="s">
        <v>173</v>
      </c>
      <c r="H507" s="35">
        <v>1</v>
      </c>
      <c r="I507" s="21" t="s">
        <v>162</v>
      </c>
      <c r="J507" s="35" t="s">
        <v>1309</v>
      </c>
      <c r="K507" s="24">
        <v>750000</v>
      </c>
      <c r="L507" s="21" t="s">
        <v>1124</v>
      </c>
      <c r="M507" s="25">
        <v>41639</v>
      </c>
      <c r="N507" s="58" t="s">
        <v>1040</v>
      </c>
      <c r="O507" s="35" t="s">
        <v>30</v>
      </c>
    </row>
    <row r="508" spans="1:15" ht="45">
      <c r="A508" s="21" t="s">
        <v>1432</v>
      </c>
      <c r="B508" s="21" t="s">
        <v>166</v>
      </c>
      <c r="C508" s="21" t="s">
        <v>167</v>
      </c>
      <c r="D508" s="35" t="s">
        <v>1433</v>
      </c>
      <c r="E508" s="38" t="s">
        <v>48</v>
      </c>
      <c r="F508" s="21" t="s">
        <v>99</v>
      </c>
      <c r="G508" s="35" t="s">
        <v>173</v>
      </c>
      <c r="H508" s="35">
        <v>1</v>
      </c>
      <c r="I508" s="21" t="s">
        <v>162</v>
      </c>
      <c r="J508" s="35" t="s">
        <v>1206</v>
      </c>
      <c r="K508" s="24">
        <v>4000000</v>
      </c>
      <c r="L508" s="21" t="s">
        <v>1124</v>
      </c>
      <c r="M508" s="25">
        <v>41639</v>
      </c>
      <c r="N508" s="58" t="s">
        <v>1040</v>
      </c>
      <c r="O508" s="35" t="s">
        <v>30</v>
      </c>
    </row>
    <row r="509" spans="1:15" ht="33.75">
      <c r="A509" s="21" t="s">
        <v>1434</v>
      </c>
      <c r="B509" s="21" t="s">
        <v>1196</v>
      </c>
      <c r="C509" s="21" t="s">
        <v>1429</v>
      </c>
      <c r="D509" s="35" t="s">
        <v>270</v>
      </c>
      <c r="E509" s="38" t="s">
        <v>48</v>
      </c>
      <c r="F509" s="21" t="s">
        <v>99</v>
      </c>
      <c r="G509" s="35" t="s">
        <v>173</v>
      </c>
      <c r="H509" s="35">
        <v>3</v>
      </c>
      <c r="I509" s="21" t="s">
        <v>162</v>
      </c>
      <c r="J509" s="35" t="s">
        <v>1206</v>
      </c>
      <c r="K509" s="24">
        <v>11000000</v>
      </c>
      <c r="L509" s="21" t="s">
        <v>1125</v>
      </c>
      <c r="M509" s="25">
        <v>41639</v>
      </c>
      <c r="N509" s="35" t="s">
        <v>1042</v>
      </c>
      <c r="O509" s="35" t="s">
        <v>71</v>
      </c>
    </row>
    <row r="510" spans="1:15" ht="33.75">
      <c r="A510" s="21" t="s">
        <v>1435</v>
      </c>
      <c r="B510" s="21" t="s">
        <v>1196</v>
      </c>
      <c r="C510" s="21" t="s">
        <v>1429</v>
      </c>
      <c r="D510" s="35" t="s">
        <v>1436</v>
      </c>
      <c r="E510" s="38" t="s">
        <v>48</v>
      </c>
      <c r="F510" s="21" t="s">
        <v>99</v>
      </c>
      <c r="G510" s="35" t="s">
        <v>173</v>
      </c>
      <c r="H510" s="35">
        <v>7</v>
      </c>
      <c r="I510" s="21" t="s">
        <v>162</v>
      </c>
      <c r="J510" s="35" t="s">
        <v>1206</v>
      </c>
      <c r="K510" s="24">
        <v>10500000</v>
      </c>
      <c r="L510" s="21" t="s">
        <v>1125</v>
      </c>
      <c r="M510" s="25">
        <v>41639</v>
      </c>
      <c r="N510" s="35" t="s">
        <v>1042</v>
      </c>
      <c r="O510" s="35" t="s">
        <v>71</v>
      </c>
    </row>
    <row r="511" spans="1:15" ht="33.75">
      <c r="A511" s="21" t="s">
        <v>1437</v>
      </c>
      <c r="B511" s="21" t="s">
        <v>1196</v>
      </c>
      <c r="C511" s="21" t="s">
        <v>1429</v>
      </c>
      <c r="D511" s="35" t="s">
        <v>1438</v>
      </c>
      <c r="E511" s="38" t="s">
        <v>48</v>
      </c>
      <c r="F511" s="21" t="s">
        <v>99</v>
      </c>
      <c r="G511" s="35" t="s">
        <v>173</v>
      </c>
      <c r="H511" s="35">
        <v>2</v>
      </c>
      <c r="I511" s="21" t="s">
        <v>162</v>
      </c>
      <c r="J511" s="35" t="s">
        <v>1206</v>
      </c>
      <c r="K511" s="24">
        <v>2500000</v>
      </c>
      <c r="L511" s="21" t="s">
        <v>1125</v>
      </c>
      <c r="M511" s="25">
        <v>41639</v>
      </c>
      <c r="N511" s="35" t="s">
        <v>1042</v>
      </c>
      <c r="O511" s="35" t="s">
        <v>71</v>
      </c>
    </row>
    <row r="512" spans="1:15" ht="33.75">
      <c r="A512" s="21" t="s">
        <v>1439</v>
      </c>
      <c r="B512" s="21" t="s">
        <v>1196</v>
      </c>
      <c r="C512" s="21" t="s">
        <v>1429</v>
      </c>
      <c r="D512" s="35" t="s">
        <v>1440</v>
      </c>
      <c r="E512" s="38" t="s">
        <v>48</v>
      </c>
      <c r="F512" s="21" t="s">
        <v>99</v>
      </c>
      <c r="G512" s="35" t="s">
        <v>173</v>
      </c>
      <c r="H512" s="35">
        <v>1</v>
      </c>
      <c r="I512" s="21" t="s">
        <v>162</v>
      </c>
      <c r="J512" s="35" t="s">
        <v>1206</v>
      </c>
      <c r="K512" s="24">
        <v>3500000</v>
      </c>
      <c r="L512" s="21" t="s">
        <v>1125</v>
      </c>
      <c r="M512" s="25">
        <v>41639</v>
      </c>
      <c r="N512" s="35" t="s">
        <v>1042</v>
      </c>
      <c r="O512" s="35" t="s">
        <v>71</v>
      </c>
    </row>
    <row r="513" spans="1:15" ht="45">
      <c r="A513" s="21" t="s">
        <v>1441</v>
      </c>
      <c r="B513" s="35" t="s">
        <v>91</v>
      </c>
      <c r="C513" s="35">
        <v>9439000</v>
      </c>
      <c r="D513" s="21" t="s">
        <v>1442</v>
      </c>
      <c r="E513" s="38" t="s">
        <v>48</v>
      </c>
      <c r="F513" s="21" t="s">
        <v>99</v>
      </c>
      <c r="G513" s="35" t="s">
        <v>173</v>
      </c>
      <c r="H513" s="35">
        <v>1</v>
      </c>
      <c r="I513" s="35">
        <v>20401</v>
      </c>
      <c r="J513" s="35" t="s">
        <v>1109</v>
      </c>
      <c r="K513" s="24">
        <v>3500000</v>
      </c>
      <c r="L513" s="21" t="s">
        <v>1124</v>
      </c>
      <c r="M513" s="25">
        <v>41639</v>
      </c>
      <c r="N513" s="58" t="s">
        <v>1040</v>
      </c>
      <c r="O513" s="35" t="s">
        <v>30</v>
      </c>
    </row>
    <row r="514" spans="1:15" ht="45">
      <c r="A514" s="21" t="s">
        <v>1443</v>
      </c>
      <c r="B514" s="27" t="s">
        <v>91</v>
      </c>
      <c r="C514" s="27" t="s">
        <v>95</v>
      </c>
      <c r="D514" s="28" t="s">
        <v>1444</v>
      </c>
      <c r="E514" s="38" t="s">
        <v>48</v>
      </c>
      <c r="F514" s="21" t="s">
        <v>92</v>
      </c>
      <c r="G514" s="35" t="s">
        <v>93</v>
      </c>
      <c r="H514" s="29">
        <v>5</v>
      </c>
      <c r="I514" s="27" t="s">
        <v>339</v>
      </c>
      <c r="J514" s="28" t="s">
        <v>1286</v>
      </c>
      <c r="K514" s="29">
        <v>1000000</v>
      </c>
      <c r="L514" s="21" t="s">
        <v>1125</v>
      </c>
      <c r="M514" s="25">
        <v>41639</v>
      </c>
      <c r="N514" s="58" t="s">
        <v>1040</v>
      </c>
      <c r="O514" s="28" t="s">
        <v>30</v>
      </c>
    </row>
    <row r="515" spans="1:15" ht="45">
      <c r="A515" s="21" t="s">
        <v>1445</v>
      </c>
      <c r="B515" s="27" t="s">
        <v>91</v>
      </c>
      <c r="C515" s="27" t="s">
        <v>95</v>
      </c>
      <c r="D515" s="28" t="s">
        <v>1446</v>
      </c>
      <c r="E515" s="38" t="s">
        <v>48</v>
      </c>
      <c r="F515" s="21" t="s">
        <v>92</v>
      </c>
      <c r="G515" s="35" t="s">
        <v>93</v>
      </c>
      <c r="H515" s="29">
        <v>5</v>
      </c>
      <c r="I515" s="27" t="s">
        <v>339</v>
      </c>
      <c r="J515" s="28" t="s">
        <v>1286</v>
      </c>
      <c r="K515" s="29">
        <v>700000</v>
      </c>
      <c r="L515" s="21" t="s">
        <v>1125</v>
      </c>
      <c r="M515" s="25">
        <v>41639</v>
      </c>
      <c r="N515" s="58" t="s">
        <v>1040</v>
      </c>
      <c r="O515" s="28" t="s">
        <v>30</v>
      </c>
    </row>
    <row r="516" spans="1:15" ht="45">
      <c r="A516" s="21" t="s">
        <v>1447</v>
      </c>
      <c r="B516" s="27" t="s">
        <v>91</v>
      </c>
      <c r="C516" s="27" t="s">
        <v>95</v>
      </c>
      <c r="D516" s="28" t="s">
        <v>1446</v>
      </c>
      <c r="E516" s="38" t="s">
        <v>48</v>
      </c>
      <c r="F516" s="21" t="s">
        <v>92</v>
      </c>
      <c r="G516" s="35" t="s">
        <v>93</v>
      </c>
      <c r="H516" s="29">
        <v>2</v>
      </c>
      <c r="I516" s="27" t="s">
        <v>337</v>
      </c>
      <c r="J516" s="28" t="s">
        <v>338</v>
      </c>
      <c r="K516" s="29">
        <v>700000</v>
      </c>
      <c r="L516" s="21" t="s">
        <v>1125</v>
      </c>
      <c r="M516" s="25">
        <v>41639</v>
      </c>
      <c r="N516" s="58" t="s">
        <v>1040</v>
      </c>
      <c r="O516" s="28" t="s">
        <v>30</v>
      </c>
    </row>
    <row r="517" spans="1:15" ht="45">
      <c r="A517" s="21" t="s">
        <v>1448</v>
      </c>
      <c r="B517" s="27" t="s">
        <v>91</v>
      </c>
      <c r="C517" s="27" t="s">
        <v>95</v>
      </c>
      <c r="D517" s="28" t="s">
        <v>1446</v>
      </c>
      <c r="E517" s="38" t="s">
        <v>48</v>
      </c>
      <c r="F517" s="21" t="s">
        <v>92</v>
      </c>
      <c r="G517" s="35" t="s">
        <v>93</v>
      </c>
      <c r="H517" s="29">
        <v>2</v>
      </c>
      <c r="I517" s="27" t="s">
        <v>340</v>
      </c>
      <c r="J517" s="28" t="s">
        <v>1449</v>
      </c>
      <c r="K517" s="29">
        <f>955800/1.18</f>
        <v>810000</v>
      </c>
      <c r="L517" s="21" t="s">
        <v>1125</v>
      </c>
      <c r="M517" s="25">
        <v>41639</v>
      </c>
      <c r="N517" s="58" t="s">
        <v>1040</v>
      </c>
      <c r="O517" s="28" t="s">
        <v>30</v>
      </c>
    </row>
    <row r="518" spans="1:15" ht="45">
      <c r="A518" s="21" t="s">
        <v>1450</v>
      </c>
      <c r="B518" s="27" t="s">
        <v>91</v>
      </c>
      <c r="C518" s="27" t="s">
        <v>95</v>
      </c>
      <c r="D518" s="28" t="s">
        <v>1451</v>
      </c>
      <c r="E518" s="38" t="s">
        <v>48</v>
      </c>
      <c r="F518" s="27" t="s">
        <v>34</v>
      </c>
      <c r="G518" s="28" t="s">
        <v>35</v>
      </c>
      <c r="H518" s="29">
        <v>6</v>
      </c>
      <c r="I518" s="27" t="s">
        <v>339</v>
      </c>
      <c r="J518" s="28" t="s">
        <v>1286</v>
      </c>
      <c r="K518" s="29">
        <v>1200000</v>
      </c>
      <c r="L518" s="21" t="s">
        <v>1125</v>
      </c>
      <c r="M518" s="25">
        <v>41639</v>
      </c>
      <c r="N518" s="58" t="s">
        <v>1040</v>
      </c>
      <c r="O518" s="28" t="s">
        <v>30</v>
      </c>
    </row>
    <row r="519" spans="1:15" ht="45">
      <c r="A519" s="21" t="s">
        <v>1452</v>
      </c>
      <c r="B519" s="27" t="s">
        <v>91</v>
      </c>
      <c r="C519" s="27" t="s">
        <v>95</v>
      </c>
      <c r="D519" s="28" t="s">
        <v>1451</v>
      </c>
      <c r="E519" s="38" t="s">
        <v>48</v>
      </c>
      <c r="F519" s="27" t="s">
        <v>34</v>
      </c>
      <c r="G519" s="28" t="s">
        <v>35</v>
      </c>
      <c r="H519" s="29">
        <v>1</v>
      </c>
      <c r="I519" s="27" t="s">
        <v>337</v>
      </c>
      <c r="J519" s="28" t="s">
        <v>338</v>
      </c>
      <c r="K519" s="29">
        <v>1000000</v>
      </c>
      <c r="L519" s="21" t="s">
        <v>1125</v>
      </c>
      <c r="M519" s="25">
        <v>41639</v>
      </c>
      <c r="N519" s="58" t="s">
        <v>1040</v>
      </c>
      <c r="O519" s="28" t="s">
        <v>30</v>
      </c>
    </row>
    <row r="520" spans="1:15" ht="45">
      <c r="A520" s="21" t="s">
        <v>1453</v>
      </c>
      <c r="B520" s="27" t="s">
        <v>91</v>
      </c>
      <c r="C520" s="27" t="s">
        <v>110</v>
      </c>
      <c r="D520" s="28" t="s">
        <v>1454</v>
      </c>
      <c r="E520" s="38" t="s">
        <v>48</v>
      </c>
      <c r="F520" s="27" t="s">
        <v>34</v>
      </c>
      <c r="G520" s="28" t="s">
        <v>35</v>
      </c>
      <c r="H520" s="29">
        <v>1</v>
      </c>
      <c r="I520" s="27" t="s">
        <v>1455</v>
      </c>
      <c r="J520" s="28" t="s">
        <v>1286</v>
      </c>
      <c r="K520" s="29">
        <v>1000000</v>
      </c>
      <c r="L520" s="21" t="s">
        <v>1125</v>
      </c>
      <c r="M520" s="25">
        <v>41639</v>
      </c>
      <c r="N520" s="58" t="s">
        <v>1040</v>
      </c>
      <c r="O520" s="28" t="s">
        <v>30</v>
      </c>
    </row>
    <row r="521" spans="1:15" ht="45">
      <c r="A521" s="21" t="s">
        <v>1456</v>
      </c>
      <c r="B521" s="27" t="s">
        <v>91</v>
      </c>
      <c r="C521" s="27" t="s">
        <v>110</v>
      </c>
      <c r="D521" s="28" t="s">
        <v>1457</v>
      </c>
      <c r="E521" s="38" t="s">
        <v>48</v>
      </c>
      <c r="F521" s="27" t="s">
        <v>34</v>
      </c>
      <c r="G521" s="28" t="s">
        <v>35</v>
      </c>
      <c r="H521" s="29">
        <v>1</v>
      </c>
      <c r="I521" s="27" t="s">
        <v>1455</v>
      </c>
      <c r="J521" s="28" t="s">
        <v>1286</v>
      </c>
      <c r="K521" s="29">
        <v>2000000</v>
      </c>
      <c r="L521" s="21" t="s">
        <v>1124</v>
      </c>
      <c r="M521" s="25">
        <v>41639</v>
      </c>
      <c r="N521" s="58" t="s">
        <v>1040</v>
      </c>
      <c r="O521" s="28" t="s">
        <v>30</v>
      </c>
    </row>
    <row r="522" spans="1:15" ht="33.75">
      <c r="A522" s="21" t="s">
        <v>1458</v>
      </c>
      <c r="B522" s="21" t="s">
        <v>271</v>
      </c>
      <c r="C522" s="21" t="s">
        <v>100</v>
      </c>
      <c r="D522" s="28" t="s">
        <v>1459</v>
      </c>
      <c r="E522" s="38" t="s">
        <v>48</v>
      </c>
      <c r="F522" s="27" t="s">
        <v>99</v>
      </c>
      <c r="G522" s="35" t="s">
        <v>173</v>
      </c>
      <c r="H522" s="29">
        <v>3</v>
      </c>
      <c r="I522" s="21" t="s">
        <v>132</v>
      </c>
      <c r="J522" s="28" t="s">
        <v>134</v>
      </c>
      <c r="K522" s="29">
        <v>2000000</v>
      </c>
      <c r="L522" s="21" t="s">
        <v>1125</v>
      </c>
      <c r="M522" s="25">
        <v>41639</v>
      </c>
      <c r="N522" s="28" t="s">
        <v>1042</v>
      </c>
      <c r="O522" s="28" t="s">
        <v>71</v>
      </c>
    </row>
    <row r="523" spans="1:15" ht="33.75">
      <c r="A523" s="37" t="s">
        <v>1460</v>
      </c>
      <c r="B523" s="37" t="s">
        <v>1196</v>
      </c>
      <c r="C523" s="37" t="s">
        <v>100</v>
      </c>
      <c r="D523" s="39" t="s">
        <v>1733</v>
      </c>
      <c r="E523" s="38" t="s">
        <v>48</v>
      </c>
      <c r="F523" s="37" t="s">
        <v>99</v>
      </c>
      <c r="G523" s="39" t="s">
        <v>173</v>
      </c>
      <c r="H523" s="39">
        <v>1</v>
      </c>
      <c r="I523" s="27" t="s">
        <v>339</v>
      </c>
      <c r="J523" s="28" t="s">
        <v>1299</v>
      </c>
      <c r="K523" s="40">
        <v>600000</v>
      </c>
      <c r="L523" s="27" t="s">
        <v>1125</v>
      </c>
      <c r="M523" s="41">
        <v>41639</v>
      </c>
      <c r="N523" s="28" t="s">
        <v>1042</v>
      </c>
      <c r="O523" s="39" t="s">
        <v>71</v>
      </c>
    </row>
    <row r="524" spans="1:15" ht="45">
      <c r="A524" s="21" t="s">
        <v>1461</v>
      </c>
      <c r="B524" s="27" t="s">
        <v>1462</v>
      </c>
      <c r="C524" s="27" t="s">
        <v>1463</v>
      </c>
      <c r="D524" s="28" t="s">
        <v>1464</v>
      </c>
      <c r="E524" s="38" t="s">
        <v>48</v>
      </c>
      <c r="F524" s="27" t="s">
        <v>34</v>
      </c>
      <c r="G524" s="28" t="s">
        <v>35</v>
      </c>
      <c r="H524" s="29" t="s">
        <v>77</v>
      </c>
      <c r="I524" s="21" t="s">
        <v>132</v>
      </c>
      <c r="J524" s="28" t="s">
        <v>134</v>
      </c>
      <c r="K524" s="29">
        <v>1500000</v>
      </c>
      <c r="L524" s="21" t="s">
        <v>1125</v>
      </c>
      <c r="M524" s="25">
        <v>41639</v>
      </c>
      <c r="N524" s="58" t="s">
        <v>1040</v>
      </c>
      <c r="O524" s="28" t="s">
        <v>30</v>
      </c>
    </row>
    <row r="525" spans="1:15" ht="45">
      <c r="A525" s="21" t="s">
        <v>1465</v>
      </c>
      <c r="B525" s="21" t="s">
        <v>1423</v>
      </c>
      <c r="C525" s="21" t="s">
        <v>101</v>
      </c>
      <c r="D525" s="28" t="s">
        <v>1466</v>
      </c>
      <c r="E525" s="38" t="s">
        <v>48</v>
      </c>
      <c r="F525" s="27" t="s">
        <v>34</v>
      </c>
      <c r="G525" s="28" t="s">
        <v>35</v>
      </c>
      <c r="H525" s="29" t="s">
        <v>77</v>
      </c>
      <c r="I525" s="21" t="s">
        <v>132</v>
      </c>
      <c r="J525" s="28" t="s">
        <v>134</v>
      </c>
      <c r="K525" s="29">
        <v>2500000</v>
      </c>
      <c r="L525" s="21" t="s">
        <v>1125</v>
      </c>
      <c r="M525" s="25">
        <v>41639</v>
      </c>
      <c r="N525" s="58" t="s">
        <v>1040</v>
      </c>
      <c r="O525" s="28" t="s">
        <v>30</v>
      </c>
    </row>
    <row r="526" spans="1:15" ht="33.75">
      <c r="A526" s="21" t="s">
        <v>1467</v>
      </c>
      <c r="B526" s="21" t="s">
        <v>308</v>
      </c>
      <c r="C526" s="21" t="s">
        <v>316</v>
      </c>
      <c r="D526" s="35" t="s">
        <v>1468</v>
      </c>
      <c r="E526" s="38" t="s">
        <v>48</v>
      </c>
      <c r="F526" s="21" t="s">
        <v>34</v>
      </c>
      <c r="G526" s="21" t="s">
        <v>35</v>
      </c>
      <c r="H526" s="35" t="s">
        <v>77</v>
      </c>
      <c r="I526" s="21" t="s">
        <v>1928</v>
      </c>
      <c r="J526" s="35" t="s">
        <v>1270</v>
      </c>
      <c r="K526" s="24">
        <v>1500000</v>
      </c>
      <c r="L526" s="37" t="s">
        <v>1125</v>
      </c>
      <c r="M526" s="25">
        <v>41974</v>
      </c>
      <c r="N526" s="35" t="s">
        <v>1042</v>
      </c>
      <c r="O526" s="35" t="s">
        <v>71</v>
      </c>
    </row>
    <row r="527" spans="1:15" ht="56.25">
      <c r="A527" s="21" t="s">
        <v>1469</v>
      </c>
      <c r="B527" s="21" t="s">
        <v>91</v>
      </c>
      <c r="C527" s="21" t="s">
        <v>110</v>
      </c>
      <c r="D527" s="35" t="s">
        <v>1470</v>
      </c>
      <c r="E527" s="38" t="s">
        <v>48</v>
      </c>
      <c r="F527" s="21" t="s">
        <v>34</v>
      </c>
      <c r="G527" s="35" t="s">
        <v>35</v>
      </c>
      <c r="H527" s="24">
        <v>1</v>
      </c>
      <c r="I527" s="21" t="s">
        <v>132</v>
      </c>
      <c r="J527" s="35" t="s">
        <v>134</v>
      </c>
      <c r="K527" s="24">
        <v>22335000</v>
      </c>
      <c r="L527" s="21" t="s">
        <v>1124</v>
      </c>
      <c r="M527" s="25">
        <v>41639</v>
      </c>
      <c r="N527" s="35" t="s">
        <v>396</v>
      </c>
      <c r="O527" s="35" t="s">
        <v>30</v>
      </c>
    </row>
    <row r="528" spans="1:15" ht="33.75">
      <c r="A528" s="21" t="s">
        <v>1471</v>
      </c>
      <c r="B528" s="21" t="s">
        <v>166</v>
      </c>
      <c r="C528" s="21" t="s">
        <v>167</v>
      </c>
      <c r="D528" s="35" t="s">
        <v>1472</v>
      </c>
      <c r="E528" s="38" t="s">
        <v>48</v>
      </c>
      <c r="F528" s="21" t="s">
        <v>99</v>
      </c>
      <c r="G528" s="35" t="s">
        <v>173</v>
      </c>
      <c r="H528" s="24">
        <v>1</v>
      </c>
      <c r="I528" s="21" t="s">
        <v>29</v>
      </c>
      <c r="J528" s="35" t="s">
        <v>1105</v>
      </c>
      <c r="K528" s="24">
        <f>2950000/1.18</f>
        <v>2500000</v>
      </c>
      <c r="L528" s="21" t="s">
        <v>1125</v>
      </c>
      <c r="M528" s="25">
        <v>41639</v>
      </c>
      <c r="N528" s="35" t="s">
        <v>1042</v>
      </c>
      <c r="O528" s="35" t="s">
        <v>30</v>
      </c>
    </row>
    <row r="529" spans="1:15" ht="33.75">
      <c r="A529" s="21" t="s">
        <v>1473</v>
      </c>
      <c r="B529" s="21" t="s">
        <v>1474</v>
      </c>
      <c r="C529" s="21" t="s">
        <v>100</v>
      </c>
      <c r="D529" s="35" t="s">
        <v>1475</v>
      </c>
      <c r="E529" s="38" t="s">
        <v>48</v>
      </c>
      <c r="F529" s="21" t="s">
        <v>99</v>
      </c>
      <c r="G529" s="35" t="s">
        <v>173</v>
      </c>
      <c r="H529" s="35">
        <v>2</v>
      </c>
      <c r="I529" s="21" t="s">
        <v>419</v>
      </c>
      <c r="J529" s="35" t="s">
        <v>1105</v>
      </c>
      <c r="K529" s="24">
        <v>9000000</v>
      </c>
      <c r="L529" s="21" t="s">
        <v>1125</v>
      </c>
      <c r="M529" s="25">
        <v>41639</v>
      </c>
      <c r="N529" s="35" t="s">
        <v>1042</v>
      </c>
      <c r="O529" s="35" t="s">
        <v>71</v>
      </c>
    </row>
    <row r="530" spans="1:15" ht="45">
      <c r="A530" s="21" t="s">
        <v>1476</v>
      </c>
      <c r="B530" s="27" t="s">
        <v>91</v>
      </c>
      <c r="C530" s="27" t="s">
        <v>110</v>
      </c>
      <c r="D530" s="35" t="s">
        <v>1477</v>
      </c>
      <c r="E530" s="38" t="s">
        <v>48</v>
      </c>
      <c r="F530" s="21" t="s">
        <v>1478</v>
      </c>
      <c r="G530" s="35" t="s">
        <v>279</v>
      </c>
      <c r="H530" s="35">
        <v>1</v>
      </c>
      <c r="I530" s="21" t="s">
        <v>445</v>
      </c>
      <c r="J530" s="35" t="s">
        <v>1282</v>
      </c>
      <c r="K530" s="24">
        <v>2000000</v>
      </c>
      <c r="L530" s="21" t="s">
        <v>1125</v>
      </c>
      <c r="M530" s="25">
        <v>41608</v>
      </c>
      <c r="N530" s="58" t="s">
        <v>1040</v>
      </c>
      <c r="O530" s="35" t="s">
        <v>30</v>
      </c>
    </row>
    <row r="531" spans="1:15" ht="45">
      <c r="A531" s="21" t="s">
        <v>1479</v>
      </c>
      <c r="B531" s="27" t="s">
        <v>91</v>
      </c>
      <c r="C531" s="27" t="s">
        <v>110</v>
      </c>
      <c r="D531" s="35" t="s">
        <v>1480</v>
      </c>
      <c r="E531" s="38" t="s">
        <v>48</v>
      </c>
      <c r="F531" s="21" t="s">
        <v>1478</v>
      </c>
      <c r="G531" s="35" t="s">
        <v>279</v>
      </c>
      <c r="H531" s="35">
        <v>6</v>
      </c>
      <c r="I531" s="21" t="s">
        <v>445</v>
      </c>
      <c r="J531" s="35" t="s">
        <v>1282</v>
      </c>
      <c r="K531" s="24">
        <v>1000000</v>
      </c>
      <c r="L531" s="21" t="s">
        <v>1125</v>
      </c>
      <c r="M531" s="25">
        <v>41639</v>
      </c>
      <c r="N531" s="58" t="s">
        <v>1040</v>
      </c>
      <c r="O531" s="35" t="s">
        <v>30</v>
      </c>
    </row>
    <row r="532" spans="1:15" ht="45">
      <c r="A532" s="21" t="s">
        <v>1481</v>
      </c>
      <c r="B532" s="27" t="s">
        <v>91</v>
      </c>
      <c r="C532" s="27" t="s">
        <v>110</v>
      </c>
      <c r="D532" s="35" t="s">
        <v>1482</v>
      </c>
      <c r="E532" s="38" t="s">
        <v>48</v>
      </c>
      <c r="F532" s="21" t="s">
        <v>1478</v>
      </c>
      <c r="G532" s="35" t="s">
        <v>279</v>
      </c>
      <c r="H532" s="35">
        <v>5</v>
      </c>
      <c r="I532" s="21" t="s">
        <v>1483</v>
      </c>
      <c r="J532" s="35" t="s">
        <v>1283</v>
      </c>
      <c r="K532" s="24">
        <v>520000</v>
      </c>
      <c r="L532" s="21" t="s">
        <v>1125</v>
      </c>
      <c r="M532" s="25">
        <v>41639</v>
      </c>
      <c r="N532" s="58" t="s">
        <v>1040</v>
      </c>
      <c r="O532" s="35" t="s">
        <v>30</v>
      </c>
    </row>
    <row r="533" spans="1:15" ht="33.75">
      <c r="A533" s="21" t="s">
        <v>1484</v>
      </c>
      <c r="B533" s="44" t="s">
        <v>1485</v>
      </c>
      <c r="C533" s="44" t="s">
        <v>1194</v>
      </c>
      <c r="D533" s="45" t="s">
        <v>1486</v>
      </c>
      <c r="E533" s="38" t="s">
        <v>48</v>
      </c>
      <c r="F533" s="44" t="s">
        <v>1478</v>
      </c>
      <c r="G533" s="45" t="s">
        <v>279</v>
      </c>
      <c r="H533" s="45">
        <v>1</v>
      </c>
      <c r="I533" s="44" t="s">
        <v>452</v>
      </c>
      <c r="J533" s="45" t="s">
        <v>1284</v>
      </c>
      <c r="K533" s="46">
        <v>1100000</v>
      </c>
      <c r="L533" s="44" t="s">
        <v>1125</v>
      </c>
      <c r="M533" s="47">
        <v>41639</v>
      </c>
      <c r="N533" s="35" t="s">
        <v>1042</v>
      </c>
      <c r="O533" s="45" t="s">
        <v>71</v>
      </c>
    </row>
    <row r="534" spans="1:15" ht="56.25">
      <c r="A534" s="21" t="s">
        <v>1487</v>
      </c>
      <c r="B534" s="44" t="s">
        <v>1485</v>
      </c>
      <c r="C534" s="44" t="s">
        <v>1194</v>
      </c>
      <c r="D534" s="45" t="s">
        <v>1488</v>
      </c>
      <c r="E534" s="38" t="s">
        <v>48</v>
      </c>
      <c r="F534" s="44" t="s">
        <v>1478</v>
      </c>
      <c r="G534" s="45" t="s">
        <v>279</v>
      </c>
      <c r="H534" s="45">
        <v>1</v>
      </c>
      <c r="I534" s="44" t="s">
        <v>452</v>
      </c>
      <c r="J534" s="45" t="s">
        <v>1284</v>
      </c>
      <c r="K534" s="46">
        <v>2500000</v>
      </c>
      <c r="L534" s="44" t="s">
        <v>1125</v>
      </c>
      <c r="M534" s="47">
        <v>41639</v>
      </c>
      <c r="N534" s="35" t="s">
        <v>1042</v>
      </c>
      <c r="O534" s="45" t="s">
        <v>71</v>
      </c>
    </row>
    <row r="535" spans="1:15" ht="33.75">
      <c r="A535" s="21" t="s">
        <v>1489</v>
      </c>
      <c r="B535" s="58" t="s">
        <v>268</v>
      </c>
      <c r="C535" s="21">
        <v>5030020</v>
      </c>
      <c r="D535" s="58" t="s">
        <v>1490</v>
      </c>
      <c r="E535" s="38" t="s">
        <v>48</v>
      </c>
      <c r="F535" s="58">
        <v>876</v>
      </c>
      <c r="G535" s="58" t="s">
        <v>35</v>
      </c>
      <c r="H535" s="58" t="s">
        <v>77</v>
      </c>
      <c r="I535" s="58">
        <v>50401000000</v>
      </c>
      <c r="J535" s="58" t="s">
        <v>1264</v>
      </c>
      <c r="K535" s="59">
        <v>4000000</v>
      </c>
      <c r="L535" s="21" t="s">
        <v>1125</v>
      </c>
      <c r="M535" s="25">
        <v>41639</v>
      </c>
      <c r="N535" s="58" t="s">
        <v>1042</v>
      </c>
      <c r="O535" s="58" t="s">
        <v>71</v>
      </c>
    </row>
    <row r="536" spans="1:15" ht="33.75">
      <c r="A536" s="21" t="s">
        <v>1491</v>
      </c>
      <c r="B536" s="21" t="s">
        <v>268</v>
      </c>
      <c r="C536" s="21" t="s">
        <v>272</v>
      </c>
      <c r="D536" s="58" t="s">
        <v>1492</v>
      </c>
      <c r="E536" s="38" t="s">
        <v>48</v>
      </c>
      <c r="F536" s="58">
        <v>796</v>
      </c>
      <c r="G536" s="58" t="s">
        <v>173</v>
      </c>
      <c r="H536" s="58">
        <v>45</v>
      </c>
      <c r="I536" s="58">
        <v>50401000000</v>
      </c>
      <c r="J536" s="58" t="s">
        <v>1264</v>
      </c>
      <c r="K536" s="59">
        <v>1900000</v>
      </c>
      <c r="L536" s="21" t="s">
        <v>1125</v>
      </c>
      <c r="M536" s="25">
        <v>41639</v>
      </c>
      <c r="N536" s="58" t="s">
        <v>1042</v>
      </c>
      <c r="O536" s="58" t="s">
        <v>71</v>
      </c>
    </row>
    <row r="537" spans="1:15" ht="33.75">
      <c r="A537" s="21" t="s">
        <v>1493</v>
      </c>
      <c r="B537" s="21" t="s">
        <v>268</v>
      </c>
      <c r="C537" s="21" t="s">
        <v>272</v>
      </c>
      <c r="D537" s="58" t="s">
        <v>1492</v>
      </c>
      <c r="E537" s="38" t="s">
        <v>48</v>
      </c>
      <c r="F537" s="58">
        <v>796</v>
      </c>
      <c r="G537" s="58" t="s">
        <v>173</v>
      </c>
      <c r="H537" s="58">
        <v>40</v>
      </c>
      <c r="I537" s="58">
        <v>52401000000</v>
      </c>
      <c r="J537" s="58" t="s">
        <v>1263</v>
      </c>
      <c r="K537" s="59">
        <v>1700000</v>
      </c>
      <c r="L537" s="21" t="s">
        <v>1125</v>
      </c>
      <c r="M537" s="25">
        <v>41639</v>
      </c>
      <c r="N537" s="58" t="s">
        <v>1042</v>
      </c>
      <c r="O537" s="58" t="s">
        <v>71</v>
      </c>
    </row>
    <row r="538" spans="1:15" ht="33.75">
      <c r="A538" s="21" t="s">
        <v>1494</v>
      </c>
      <c r="B538" s="21" t="s">
        <v>268</v>
      </c>
      <c r="C538" s="21" t="s">
        <v>272</v>
      </c>
      <c r="D538" s="58" t="s">
        <v>1492</v>
      </c>
      <c r="E538" s="38" t="s">
        <v>48</v>
      </c>
      <c r="F538" s="58">
        <v>796</v>
      </c>
      <c r="G538" s="58" t="s">
        <v>173</v>
      </c>
      <c r="H538" s="58">
        <v>25</v>
      </c>
      <c r="I538" s="58" t="s">
        <v>837</v>
      </c>
      <c r="J538" s="58" t="s">
        <v>1257</v>
      </c>
      <c r="K538" s="59">
        <v>1050000</v>
      </c>
      <c r="L538" s="21" t="s">
        <v>1125</v>
      </c>
      <c r="M538" s="25">
        <v>41639</v>
      </c>
      <c r="N538" s="58" t="s">
        <v>1042</v>
      </c>
      <c r="O538" s="58" t="s">
        <v>71</v>
      </c>
    </row>
    <row r="539" spans="1:15" ht="33.75">
      <c r="A539" s="21" t="s">
        <v>1495</v>
      </c>
      <c r="B539" s="58" t="s">
        <v>91</v>
      </c>
      <c r="C539" s="27" t="s">
        <v>95</v>
      </c>
      <c r="D539" s="35" t="s">
        <v>1496</v>
      </c>
      <c r="E539" s="38" t="s">
        <v>48</v>
      </c>
      <c r="F539" s="58">
        <v>796</v>
      </c>
      <c r="G539" s="58" t="s">
        <v>173</v>
      </c>
      <c r="H539" s="58" t="s">
        <v>77</v>
      </c>
      <c r="I539" s="21" t="s">
        <v>132</v>
      </c>
      <c r="J539" s="58" t="s">
        <v>134</v>
      </c>
      <c r="K539" s="59">
        <v>1000000</v>
      </c>
      <c r="L539" s="21" t="s">
        <v>1125</v>
      </c>
      <c r="M539" s="25">
        <v>41639</v>
      </c>
      <c r="N539" s="58" t="s">
        <v>1042</v>
      </c>
      <c r="O539" s="58" t="s">
        <v>71</v>
      </c>
    </row>
    <row r="540" spans="1:15" ht="33.75">
      <c r="A540" s="21" t="s">
        <v>1497</v>
      </c>
      <c r="B540" s="58" t="s">
        <v>1498</v>
      </c>
      <c r="C540" s="27" t="s">
        <v>95</v>
      </c>
      <c r="D540" s="35" t="s">
        <v>1499</v>
      </c>
      <c r="E540" s="38" t="s">
        <v>48</v>
      </c>
      <c r="F540" s="58">
        <v>796</v>
      </c>
      <c r="G540" s="58" t="s">
        <v>173</v>
      </c>
      <c r="H540" s="58" t="s">
        <v>77</v>
      </c>
      <c r="I540" s="21" t="s">
        <v>132</v>
      </c>
      <c r="J540" s="58" t="s">
        <v>134</v>
      </c>
      <c r="K540" s="59">
        <v>800000</v>
      </c>
      <c r="L540" s="21" t="s">
        <v>1125</v>
      </c>
      <c r="M540" s="25">
        <v>41639</v>
      </c>
      <c r="N540" s="58" t="s">
        <v>1042</v>
      </c>
      <c r="O540" s="58" t="s">
        <v>71</v>
      </c>
    </row>
    <row r="541" spans="1:15" ht="33.75">
      <c r="A541" s="21" t="s">
        <v>1500</v>
      </c>
      <c r="B541" s="27" t="s">
        <v>1501</v>
      </c>
      <c r="C541" s="27" t="s">
        <v>95</v>
      </c>
      <c r="D541" s="35" t="s">
        <v>1502</v>
      </c>
      <c r="E541" s="38" t="s">
        <v>48</v>
      </c>
      <c r="F541" s="58">
        <v>796</v>
      </c>
      <c r="G541" s="58" t="s">
        <v>173</v>
      </c>
      <c r="H541" s="58" t="s">
        <v>77</v>
      </c>
      <c r="I541" s="21" t="s">
        <v>132</v>
      </c>
      <c r="J541" s="58" t="s">
        <v>134</v>
      </c>
      <c r="K541" s="59">
        <v>1300000</v>
      </c>
      <c r="L541" s="21" t="s">
        <v>1125</v>
      </c>
      <c r="M541" s="25">
        <v>41639</v>
      </c>
      <c r="N541" s="58" t="s">
        <v>1042</v>
      </c>
      <c r="O541" s="58" t="s">
        <v>71</v>
      </c>
    </row>
    <row r="542" spans="1:15" ht="33.75">
      <c r="A542" s="21" t="s">
        <v>1503</v>
      </c>
      <c r="B542" s="27" t="s">
        <v>94</v>
      </c>
      <c r="C542" s="27" t="s">
        <v>123</v>
      </c>
      <c r="D542" s="35" t="s">
        <v>1504</v>
      </c>
      <c r="E542" s="38" t="s">
        <v>48</v>
      </c>
      <c r="F542" s="58">
        <v>18</v>
      </c>
      <c r="G542" s="58" t="s">
        <v>336</v>
      </c>
      <c r="H542" s="58">
        <v>548</v>
      </c>
      <c r="I542" s="58">
        <v>50401000000</v>
      </c>
      <c r="J542" s="58" t="s">
        <v>1264</v>
      </c>
      <c r="K542" s="59">
        <v>527966</v>
      </c>
      <c r="L542" s="21" t="s">
        <v>1125</v>
      </c>
      <c r="M542" s="25">
        <v>41639</v>
      </c>
      <c r="N542" s="58" t="s">
        <v>1042</v>
      </c>
      <c r="O542" s="58" t="s">
        <v>71</v>
      </c>
    </row>
    <row r="543" spans="1:15" ht="33.75">
      <c r="A543" s="21" t="s">
        <v>1505</v>
      </c>
      <c r="B543" s="27" t="s">
        <v>94</v>
      </c>
      <c r="C543" s="27" t="s">
        <v>123</v>
      </c>
      <c r="D543" s="35" t="s">
        <v>1504</v>
      </c>
      <c r="E543" s="38" t="s">
        <v>48</v>
      </c>
      <c r="F543" s="58">
        <v>18</v>
      </c>
      <c r="G543" s="58" t="s">
        <v>336</v>
      </c>
      <c r="H543" s="58">
        <v>700</v>
      </c>
      <c r="I543" s="58">
        <v>52401000000</v>
      </c>
      <c r="J543" s="58" t="s">
        <v>1263</v>
      </c>
      <c r="K543" s="59">
        <v>672034</v>
      </c>
      <c r="L543" s="21" t="s">
        <v>1125</v>
      </c>
      <c r="M543" s="25">
        <v>41639</v>
      </c>
      <c r="N543" s="58" t="s">
        <v>1042</v>
      </c>
      <c r="O543" s="58" t="s">
        <v>71</v>
      </c>
    </row>
    <row r="544" spans="1:15" ht="33.75">
      <c r="A544" s="21" t="s">
        <v>1506</v>
      </c>
      <c r="B544" s="58" t="s">
        <v>1507</v>
      </c>
      <c r="C544" s="27" t="s">
        <v>95</v>
      </c>
      <c r="D544" s="35" t="s">
        <v>1508</v>
      </c>
      <c r="E544" s="38" t="s">
        <v>48</v>
      </c>
      <c r="F544" s="58">
        <v>796</v>
      </c>
      <c r="G544" s="58" t="s">
        <v>173</v>
      </c>
      <c r="H544" s="58">
        <v>2</v>
      </c>
      <c r="I544" s="58">
        <v>52401000000</v>
      </c>
      <c r="J544" s="58" t="s">
        <v>1263</v>
      </c>
      <c r="K544" s="59">
        <v>1600000</v>
      </c>
      <c r="L544" s="21" t="s">
        <v>1125</v>
      </c>
      <c r="M544" s="25">
        <v>41639</v>
      </c>
      <c r="N544" s="58" t="s">
        <v>1042</v>
      </c>
      <c r="O544" s="58" t="s">
        <v>71</v>
      </c>
    </row>
    <row r="545" spans="1:15" ht="33.75">
      <c r="A545" s="21" t="s">
        <v>1509</v>
      </c>
      <c r="B545" s="58" t="s">
        <v>1507</v>
      </c>
      <c r="C545" s="27" t="s">
        <v>95</v>
      </c>
      <c r="D545" s="35" t="s">
        <v>1508</v>
      </c>
      <c r="E545" s="38" t="s">
        <v>48</v>
      </c>
      <c r="F545" s="58">
        <v>796</v>
      </c>
      <c r="G545" s="58" t="s">
        <v>173</v>
      </c>
      <c r="H545" s="58">
        <v>1</v>
      </c>
      <c r="I545" s="58">
        <v>1401000000</v>
      </c>
      <c r="J545" s="58" t="s">
        <v>1257</v>
      </c>
      <c r="K545" s="59">
        <v>800000</v>
      </c>
      <c r="L545" s="21" t="s">
        <v>1125</v>
      </c>
      <c r="M545" s="25">
        <v>41639</v>
      </c>
      <c r="N545" s="58" t="s">
        <v>1042</v>
      </c>
      <c r="O545" s="58" t="s">
        <v>71</v>
      </c>
    </row>
    <row r="546" spans="1:15" ht="33.75">
      <c r="A546" s="50" t="s">
        <v>1510</v>
      </c>
      <c r="B546" s="50" t="s">
        <v>166</v>
      </c>
      <c r="C546" s="50" t="s">
        <v>167</v>
      </c>
      <c r="D546" s="120" t="s">
        <v>1555</v>
      </c>
      <c r="E546" s="38" t="s">
        <v>48</v>
      </c>
      <c r="F546" s="50" t="s">
        <v>99</v>
      </c>
      <c r="G546" s="120" t="s">
        <v>173</v>
      </c>
      <c r="H546" s="51">
        <v>1</v>
      </c>
      <c r="I546" s="50" t="s">
        <v>29</v>
      </c>
      <c r="J546" s="120" t="s">
        <v>1556</v>
      </c>
      <c r="K546" s="51">
        <v>1100000</v>
      </c>
      <c r="L546" s="50" t="s">
        <v>1124</v>
      </c>
      <c r="M546" s="25">
        <v>41639</v>
      </c>
      <c r="N546" s="120" t="s">
        <v>396</v>
      </c>
      <c r="O546" s="120" t="s">
        <v>30</v>
      </c>
    </row>
    <row r="547" spans="1:15" ht="33.75">
      <c r="A547" s="21" t="s">
        <v>1511</v>
      </c>
      <c r="B547" s="21" t="s">
        <v>352</v>
      </c>
      <c r="C547" s="21" t="s">
        <v>101</v>
      </c>
      <c r="D547" s="35" t="s">
        <v>1005</v>
      </c>
      <c r="E547" s="38" t="s">
        <v>48</v>
      </c>
      <c r="F547" s="21" t="s">
        <v>34</v>
      </c>
      <c r="G547" s="21" t="s">
        <v>35</v>
      </c>
      <c r="H547" s="35">
        <v>1</v>
      </c>
      <c r="I547" s="21" t="s">
        <v>162</v>
      </c>
      <c r="J547" s="35" t="s">
        <v>1183</v>
      </c>
      <c r="K547" s="24">
        <v>10000000</v>
      </c>
      <c r="L547" s="21" t="s">
        <v>1125</v>
      </c>
      <c r="M547" s="25">
        <v>41608</v>
      </c>
      <c r="N547" s="21" t="s">
        <v>1042</v>
      </c>
      <c r="O547" s="21" t="s">
        <v>30</v>
      </c>
    </row>
    <row r="548" spans="1:15" ht="33.75">
      <c r="A548" s="21" t="s">
        <v>1512</v>
      </c>
      <c r="B548" s="21" t="s">
        <v>352</v>
      </c>
      <c r="C548" s="21" t="s">
        <v>101</v>
      </c>
      <c r="D548" s="35" t="s">
        <v>1005</v>
      </c>
      <c r="E548" s="38" t="s">
        <v>48</v>
      </c>
      <c r="F548" s="21" t="s">
        <v>34</v>
      </c>
      <c r="G548" s="21" t="s">
        <v>35</v>
      </c>
      <c r="H548" s="35">
        <v>1</v>
      </c>
      <c r="I548" s="58" t="s">
        <v>837</v>
      </c>
      <c r="J548" s="58" t="s">
        <v>1257</v>
      </c>
      <c r="K548" s="24">
        <v>10000000</v>
      </c>
      <c r="L548" s="21" t="s">
        <v>1125</v>
      </c>
      <c r="M548" s="25">
        <v>41608</v>
      </c>
      <c r="N548" s="21" t="s">
        <v>1042</v>
      </c>
      <c r="O548" s="21" t="s">
        <v>30</v>
      </c>
    </row>
    <row r="549" spans="1:15" ht="33.75">
      <c r="A549" s="21" t="s">
        <v>1478</v>
      </c>
      <c r="B549" s="21" t="s">
        <v>269</v>
      </c>
      <c r="C549" s="21" t="s">
        <v>100</v>
      </c>
      <c r="D549" s="58" t="s">
        <v>1513</v>
      </c>
      <c r="E549" s="38" t="s">
        <v>48</v>
      </c>
      <c r="F549" s="58">
        <v>796</v>
      </c>
      <c r="G549" s="58" t="s">
        <v>173</v>
      </c>
      <c r="H549" s="58">
        <v>6</v>
      </c>
      <c r="I549" s="58">
        <v>50401000000</v>
      </c>
      <c r="J549" s="58" t="s">
        <v>1264</v>
      </c>
      <c r="K549" s="59">
        <v>19200000</v>
      </c>
      <c r="L549" s="21" t="s">
        <v>1125</v>
      </c>
      <c r="M549" s="25">
        <v>41639</v>
      </c>
      <c r="N549" s="58" t="s">
        <v>1042</v>
      </c>
      <c r="O549" s="58" t="s">
        <v>71</v>
      </c>
    </row>
    <row r="550" spans="1:15" ht="45">
      <c r="A550" s="21" t="s">
        <v>1514</v>
      </c>
      <c r="B550" s="27" t="s">
        <v>1515</v>
      </c>
      <c r="C550" s="27" t="s">
        <v>1516</v>
      </c>
      <c r="D550" s="28" t="s">
        <v>1517</v>
      </c>
      <c r="E550" s="38" t="s">
        <v>48</v>
      </c>
      <c r="F550" s="27" t="s">
        <v>99</v>
      </c>
      <c r="G550" s="28" t="s">
        <v>173</v>
      </c>
      <c r="H550" s="29">
        <v>1</v>
      </c>
      <c r="I550" s="27" t="s">
        <v>285</v>
      </c>
      <c r="J550" s="28" t="s">
        <v>1105</v>
      </c>
      <c r="K550" s="29">
        <v>4920000</v>
      </c>
      <c r="L550" s="27" t="s">
        <v>1124</v>
      </c>
      <c r="M550" s="30">
        <v>41517</v>
      </c>
      <c r="N550" s="26" t="s">
        <v>1058</v>
      </c>
      <c r="O550" s="22" t="s">
        <v>30</v>
      </c>
    </row>
    <row r="551" spans="1:15" ht="45">
      <c r="A551" s="21" t="s">
        <v>1518</v>
      </c>
      <c r="B551" s="21" t="s">
        <v>1519</v>
      </c>
      <c r="C551" s="21" t="s">
        <v>1520</v>
      </c>
      <c r="D551" s="35" t="s">
        <v>1521</v>
      </c>
      <c r="E551" s="38" t="s">
        <v>48</v>
      </c>
      <c r="F551" s="21" t="s">
        <v>99</v>
      </c>
      <c r="G551" s="35" t="s">
        <v>173</v>
      </c>
      <c r="H551" s="24">
        <v>3</v>
      </c>
      <c r="I551" s="21" t="s">
        <v>285</v>
      </c>
      <c r="J551" s="35" t="s">
        <v>1105</v>
      </c>
      <c r="K551" s="24">
        <v>1758900</v>
      </c>
      <c r="L551" s="27" t="s">
        <v>1124</v>
      </c>
      <c r="M551" s="30">
        <v>41517</v>
      </c>
      <c r="N551" s="26" t="s">
        <v>1058</v>
      </c>
      <c r="O551" s="35" t="s">
        <v>30</v>
      </c>
    </row>
    <row r="552" spans="1:15" ht="45">
      <c r="A552" s="21" t="s">
        <v>1522</v>
      </c>
      <c r="B552" s="21" t="s">
        <v>1523</v>
      </c>
      <c r="C552" s="21" t="s">
        <v>1524</v>
      </c>
      <c r="D552" s="35" t="s">
        <v>1525</v>
      </c>
      <c r="E552" s="38" t="s">
        <v>48</v>
      </c>
      <c r="F552" s="21" t="s">
        <v>99</v>
      </c>
      <c r="G552" s="35" t="s">
        <v>173</v>
      </c>
      <c r="H552" s="24">
        <v>36</v>
      </c>
      <c r="I552" s="61" t="s">
        <v>285</v>
      </c>
      <c r="J552" s="35" t="s">
        <v>1105</v>
      </c>
      <c r="K552" s="24">
        <v>1081997</v>
      </c>
      <c r="L552" s="27" t="s">
        <v>1124</v>
      </c>
      <c r="M552" s="30">
        <v>41517</v>
      </c>
      <c r="N552" s="26" t="s">
        <v>1058</v>
      </c>
      <c r="O552" s="35" t="s">
        <v>30</v>
      </c>
    </row>
    <row r="553" spans="1:15" ht="33.75">
      <c r="A553" s="21" t="s">
        <v>1526</v>
      </c>
      <c r="B553" s="21" t="s">
        <v>1196</v>
      </c>
      <c r="C553" s="21" t="s">
        <v>1429</v>
      </c>
      <c r="D553" s="58" t="s">
        <v>1527</v>
      </c>
      <c r="E553" s="38" t="s">
        <v>48</v>
      </c>
      <c r="F553" s="58">
        <v>796</v>
      </c>
      <c r="G553" s="58" t="s">
        <v>173</v>
      </c>
      <c r="H553" s="58">
        <v>6</v>
      </c>
      <c r="I553" s="58">
        <v>50401000000</v>
      </c>
      <c r="J553" s="58" t="s">
        <v>1264</v>
      </c>
      <c r="K553" s="59">
        <v>5700000</v>
      </c>
      <c r="L553" s="21" t="s">
        <v>1125</v>
      </c>
      <c r="M553" s="25">
        <v>41639</v>
      </c>
      <c r="N553" s="58" t="s">
        <v>1042</v>
      </c>
      <c r="O553" s="58" t="s">
        <v>71</v>
      </c>
    </row>
    <row r="554" spans="1:15" ht="45">
      <c r="A554" s="21" t="s">
        <v>1528</v>
      </c>
      <c r="B554" s="21" t="s">
        <v>221</v>
      </c>
      <c r="C554" s="23" t="s">
        <v>222</v>
      </c>
      <c r="D554" s="98" t="s">
        <v>1529</v>
      </c>
      <c r="E554" s="38" t="s">
        <v>48</v>
      </c>
      <c r="F554" s="35">
        <v>876</v>
      </c>
      <c r="G554" s="35" t="s">
        <v>35</v>
      </c>
      <c r="H554" s="98">
        <v>1</v>
      </c>
      <c r="I554" s="23">
        <v>45286565000</v>
      </c>
      <c r="J554" s="35" t="s">
        <v>1105</v>
      </c>
      <c r="K554" s="59">
        <v>1600000</v>
      </c>
      <c r="L554" s="35" t="s">
        <v>1125</v>
      </c>
      <c r="M554" s="25">
        <v>41639</v>
      </c>
      <c r="N554" s="26" t="s">
        <v>1058</v>
      </c>
      <c r="O554" s="35" t="s">
        <v>30</v>
      </c>
    </row>
    <row r="555" spans="1:15" ht="33.75">
      <c r="A555" s="21" t="s">
        <v>1530</v>
      </c>
      <c r="B555" s="27" t="s">
        <v>94</v>
      </c>
      <c r="C555" s="27" t="s">
        <v>123</v>
      </c>
      <c r="D555" s="28" t="s">
        <v>1531</v>
      </c>
      <c r="E555" s="38" t="s">
        <v>48</v>
      </c>
      <c r="F555" s="27" t="s">
        <v>34</v>
      </c>
      <c r="G555" s="28" t="s">
        <v>35</v>
      </c>
      <c r="H555" s="24">
        <v>1</v>
      </c>
      <c r="I555" s="27" t="s">
        <v>1411</v>
      </c>
      <c r="J555" s="28" t="s">
        <v>1259</v>
      </c>
      <c r="K555" s="24">
        <v>2651000</v>
      </c>
      <c r="L555" s="27" t="s">
        <v>1124</v>
      </c>
      <c r="M555" s="30">
        <v>41639</v>
      </c>
      <c r="N555" s="28" t="s">
        <v>1042</v>
      </c>
      <c r="O555" s="22" t="s">
        <v>30</v>
      </c>
    </row>
    <row r="556" spans="1:15" ht="45">
      <c r="A556" s="21" t="s">
        <v>1557</v>
      </c>
      <c r="B556" s="50" t="s">
        <v>94</v>
      </c>
      <c r="C556" s="50" t="s">
        <v>123</v>
      </c>
      <c r="D556" s="99" t="s">
        <v>1558</v>
      </c>
      <c r="E556" s="38" t="s">
        <v>48</v>
      </c>
      <c r="F556" s="99">
        <v>876</v>
      </c>
      <c r="G556" s="28" t="s">
        <v>35</v>
      </c>
      <c r="H556" s="99">
        <v>1</v>
      </c>
      <c r="I556" s="99">
        <v>50401000000</v>
      </c>
      <c r="J556" s="35" t="s">
        <v>1264</v>
      </c>
      <c r="K556" s="100">
        <v>6500000</v>
      </c>
      <c r="L556" s="60" t="s">
        <v>1124</v>
      </c>
      <c r="M556" s="30">
        <v>41578</v>
      </c>
      <c r="N556" s="99" t="s">
        <v>1058</v>
      </c>
      <c r="O556" s="99" t="s">
        <v>30</v>
      </c>
    </row>
    <row r="557" spans="1:15" ht="45">
      <c r="A557" s="38" t="s">
        <v>1560</v>
      </c>
      <c r="B557" s="50" t="s">
        <v>1561</v>
      </c>
      <c r="C557" s="50" t="s">
        <v>113</v>
      </c>
      <c r="D557" s="99" t="s">
        <v>1562</v>
      </c>
      <c r="E557" s="38" t="s">
        <v>48</v>
      </c>
      <c r="F557" s="99">
        <v>796</v>
      </c>
      <c r="G557" s="99" t="s">
        <v>173</v>
      </c>
      <c r="H557" s="99">
        <v>2</v>
      </c>
      <c r="I557" s="99">
        <v>50401000000</v>
      </c>
      <c r="J557" s="99" t="s">
        <v>1559</v>
      </c>
      <c r="K557" s="100">
        <v>2717931</v>
      </c>
      <c r="L557" s="60" t="s">
        <v>1124</v>
      </c>
      <c r="M557" s="52">
        <v>41547</v>
      </c>
      <c r="N557" s="99" t="s">
        <v>1058</v>
      </c>
      <c r="O557" s="99" t="s">
        <v>30</v>
      </c>
    </row>
    <row r="558" spans="1:15" ht="45">
      <c r="A558" s="21" t="s">
        <v>1563</v>
      </c>
      <c r="B558" s="21" t="s">
        <v>84</v>
      </c>
      <c r="C558" s="21" t="s">
        <v>89</v>
      </c>
      <c r="D558" s="21" t="s">
        <v>1564</v>
      </c>
      <c r="E558" s="38" t="s">
        <v>48</v>
      </c>
      <c r="F558" s="21" t="s">
        <v>86</v>
      </c>
      <c r="G558" s="21" t="s">
        <v>87</v>
      </c>
      <c r="H558" s="24" t="s">
        <v>77</v>
      </c>
      <c r="I558" s="21" t="s">
        <v>29</v>
      </c>
      <c r="J558" s="21" t="s">
        <v>1293</v>
      </c>
      <c r="K558" s="24">
        <v>7350000</v>
      </c>
      <c r="L558" s="21" t="s">
        <v>1124</v>
      </c>
      <c r="M558" s="25">
        <v>42369</v>
      </c>
      <c r="N558" s="21" t="s">
        <v>1058</v>
      </c>
      <c r="O558" s="21" t="s">
        <v>30</v>
      </c>
    </row>
    <row r="559" spans="1:15" ht="112.5">
      <c r="A559" s="38" t="s">
        <v>1565</v>
      </c>
      <c r="B559" s="27" t="s">
        <v>1356</v>
      </c>
      <c r="C559" s="27" t="s">
        <v>1357</v>
      </c>
      <c r="D559" s="28" t="s">
        <v>1566</v>
      </c>
      <c r="E559" s="38" t="s">
        <v>48</v>
      </c>
      <c r="F559" s="27" t="s">
        <v>153</v>
      </c>
      <c r="G559" s="21" t="s">
        <v>154</v>
      </c>
      <c r="H559" s="29">
        <v>550</v>
      </c>
      <c r="I559" s="27" t="s">
        <v>1567</v>
      </c>
      <c r="J559" s="28" t="s">
        <v>1568</v>
      </c>
      <c r="K559" s="29">
        <v>4125000</v>
      </c>
      <c r="L559" s="27" t="s">
        <v>1125</v>
      </c>
      <c r="M559" s="30">
        <v>41639</v>
      </c>
      <c r="N559" s="28" t="s">
        <v>1569</v>
      </c>
      <c r="O559" s="22" t="s">
        <v>30</v>
      </c>
    </row>
    <row r="560" spans="1:15" ht="33.75">
      <c r="A560" s="21" t="s">
        <v>1570</v>
      </c>
      <c r="B560" s="23" t="s">
        <v>387</v>
      </c>
      <c r="C560" s="23">
        <v>7492</v>
      </c>
      <c r="D560" s="23" t="s">
        <v>1571</v>
      </c>
      <c r="E560" s="38" t="s">
        <v>48</v>
      </c>
      <c r="F560" s="23">
        <v>876</v>
      </c>
      <c r="G560" s="23" t="s">
        <v>35</v>
      </c>
      <c r="H560" s="23">
        <v>1</v>
      </c>
      <c r="I560" s="21" t="s">
        <v>164</v>
      </c>
      <c r="J560" s="23" t="s">
        <v>1182</v>
      </c>
      <c r="K560" s="24">
        <v>5541910</v>
      </c>
      <c r="L560" s="23" t="s">
        <v>1125</v>
      </c>
      <c r="M560" s="25">
        <v>42369</v>
      </c>
      <c r="N560" s="23" t="s">
        <v>1042</v>
      </c>
      <c r="O560" s="35" t="s">
        <v>30</v>
      </c>
    </row>
    <row r="561" spans="1:15" ht="33.75">
      <c r="A561" s="38" t="s">
        <v>1572</v>
      </c>
      <c r="B561" s="27" t="s">
        <v>442</v>
      </c>
      <c r="C561" s="27" t="s">
        <v>123</v>
      </c>
      <c r="D561" s="28" t="s">
        <v>1573</v>
      </c>
      <c r="E561" s="38" t="s">
        <v>48</v>
      </c>
      <c r="F561" s="27" t="s">
        <v>153</v>
      </c>
      <c r="G561" s="28" t="s">
        <v>154</v>
      </c>
      <c r="H561" s="29">
        <v>2000</v>
      </c>
      <c r="I561" s="27" t="s">
        <v>343</v>
      </c>
      <c r="J561" s="28" t="s">
        <v>1199</v>
      </c>
      <c r="K561" s="29">
        <v>2400000</v>
      </c>
      <c r="L561" s="21" t="s">
        <v>1125</v>
      </c>
      <c r="M561" s="30">
        <v>41578</v>
      </c>
      <c r="N561" s="28" t="s">
        <v>1042</v>
      </c>
      <c r="O561" s="22" t="s">
        <v>30</v>
      </c>
    </row>
    <row r="562" spans="1:15" ht="33.75">
      <c r="A562" s="21" t="s">
        <v>1574</v>
      </c>
      <c r="B562" s="27" t="s">
        <v>442</v>
      </c>
      <c r="C562" s="21" t="s">
        <v>123</v>
      </c>
      <c r="D562" s="28" t="s">
        <v>1575</v>
      </c>
      <c r="E562" s="38" t="s">
        <v>48</v>
      </c>
      <c r="F562" s="27" t="s">
        <v>153</v>
      </c>
      <c r="G562" s="28" t="s">
        <v>154</v>
      </c>
      <c r="H562" s="24">
        <v>50</v>
      </c>
      <c r="I562" s="27" t="s">
        <v>343</v>
      </c>
      <c r="J562" s="28" t="s">
        <v>1199</v>
      </c>
      <c r="K562" s="24">
        <v>1000000</v>
      </c>
      <c r="L562" s="21" t="s">
        <v>1125</v>
      </c>
      <c r="M562" s="30">
        <v>41578</v>
      </c>
      <c r="N562" s="28" t="s">
        <v>1042</v>
      </c>
      <c r="O562" s="22" t="s">
        <v>30</v>
      </c>
    </row>
    <row r="563" spans="1:15" ht="33.75">
      <c r="A563" s="38" t="s">
        <v>1576</v>
      </c>
      <c r="B563" s="23" t="s">
        <v>387</v>
      </c>
      <c r="C563" s="23">
        <v>7492</v>
      </c>
      <c r="D563" s="23" t="s">
        <v>1571</v>
      </c>
      <c r="E563" s="38" t="s">
        <v>48</v>
      </c>
      <c r="F563" s="23">
        <v>876</v>
      </c>
      <c r="G563" s="23" t="s">
        <v>35</v>
      </c>
      <c r="H563" s="23">
        <v>1</v>
      </c>
      <c r="I563" s="21" t="s">
        <v>165</v>
      </c>
      <c r="J563" s="23" t="s">
        <v>1183</v>
      </c>
      <c r="K563" s="24">
        <v>4393920</v>
      </c>
      <c r="L563" s="23" t="s">
        <v>1125</v>
      </c>
      <c r="M563" s="25">
        <v>42369</v>
      </c>
      <c r="N563" s="23" t="s">
        <v>1042</v>
      </c>
      <c r="O563" s="35" t="s">
        <v>30</v>
      </c>
    </row>
    <row r="564" spans="1:15" ht="45">
      <c r="A564" s="21" t="s">
        <v>1577</v>
      </c>
      <c r="B564" s="120" t="s">
        <v>212</v>
      </c>
      <c r="C564" s="120">
        <v>3020206</v>
      </c>
      <c r="D564" s="120" t="s">
        <v>1578</v>
      </c>
      <c r="E564" s="38" t="s">
        <v>48</v>
      </c>
      <c r="F564" s="120">
        <v>876</v>
      </c>
      <c r="G564" s="120" t="s">
        <v>35</v>
      </c>
      <c r="H564" s="120">
        <v>1</v>
      </c>
      <c r="I564" s="120">
        <v>45286565000</v>
      </c>
      <c r="J564" s="120" t="s">
        <v>1105</v>
      </c>
      <c r="K564" s="51">
        <v>2700000</v>
      </c>
      <c r="L564" s="120" t="s">
        <v>1125</v>
      </c>
      <c r="M564" s="30">
        <v>41609</v>
      </c>
      <c r="N564" s="120" t="s">
        <v>1058</v>
      </c>
      <c r="O564" s="120" t="s">
        <v>30</v>
      </c>
    </row>
    <row r="565" spans="1:15" ht="45">
      <c r="A565" s="38" t="s">
        <v>1579</v>
      </c>
      <c r="B565" s="21" t="s">
        <v>84</v>
      </c>
      <c r="C565" s="21" t="s">
        <v>89</v>
      </c>
      <c r="D565" s="28" t="s">
        <v>320</v>
      </c>
      <c r="E565" s="38" t="s">
        <v>48</v>
      </c>
      <c r="F565" s="27" t="s">
        <v>355</v>
      </c>
      <c r="G565" s="28" t="s">
        <v>342</v>
      </c>
      <c r="H565" s="29" t="s">
        <v>77</v>
      </c>
      <c r="I565" s="27" t="s">
        <v>337</v>
      </c>
      <c r="J565" s="28" t="s">
        <v>338</v>
      </c>
      <c r="K565" s="29">
        <v>2400000</v>
      </c>
      <c r="L565" s="27" t="s">
        <v>1124</v>
      </c>
      <c r="M565" s="25">
        <v>41518</v>
      </c>
      <c r="N565" s="28" t="s">
        <v>1040</v>
      </c>
      <c r="O565" s="28" t="s">
        <v>30</v>
      </c>
    </row>
    <row r="566" spans="1:15" ht="45">
      <c r="A566" s="21" t="s">
        <v>1580</v>
      </c>
      <c r="B566" s="21" t="s">
        <v>84</v>
      </c>
      <c r="C566" s="21" t="s">
        <v>89</v>
      </c>
      <c r="D566" s="28" t="s">
        <v>320</v>
      </c>
      <c r="E566" s="38" t="s">
        <v>48</v>
      </c>
      <c r="F566" s="27" t="s">
        <v>355</v>
      </c>
      <c r="G566" s="28" t="s">
        <v>342</v>
      </c>
      <c r="H566" s="29" t="s">
        <v>77</v>
      </c>
      <c r="I566" s="27" t="s">
        <v>337</v>
      </c>
      <c r="J566" s="28" t="s">
        <v>338</v>
      </c>
      <c r="K566" s="29">
        <v>2003000</v>
      </c>
      <c r="L566" s="27" t="s">
        <v>1124</v>
      </c>
      <c r="M566" s="25">
        <v>41518</v>
      </c>
      <c r="N566" s="28" t="s">
        <v>1040</v>
      </c>
      <c r="O566" s="28" t="s">
        <v>30</v>
      </c>
    </row>
    <row r="567" spans="1:15" ht="33.75">
      <c r="A567" s="38" t="s">
        <v>1581</v>
      </c>
      <c r="B567" s="35" t="s">
        <v>268</v>
      </c>
      <c r="C567" s="35">
        <v>2511000</v>
      </c>
      <c r="D567" s="35" t="s">
        <v>1582</v>
      </c>
      <c r="E567" s="38" t="s">
        <v>48</v>
      </c>
      <c r="F567" s="35">
        <v>796</v>
      </c>
      <c r="G567" s="35" t="s">
        <v>173</v>
      </c>
      <c r="H567" s="35">
        <v>300</v>
      </c>
      <c r="I567" s="35" t="s">
        <v>132</v>
      </c>
      <c r="J567" s="35" t="s">
        <v>134</v>
      </c>
      <c r="K567" s="24">
        <v>16913000</v>
      </c>
      <c r="L567" s="21" t="s">
        <v>1125</v>
      </c>
      <c r="M567" s="30">
        <v>41609</v>
      </c>
      <c r="N567" s="35" t="s">
        <v>1042</v>
      </c>
      <c r="O567" s="35" t="s">
        <v>30</v>
      </c>
    </row>
    <row r="568" spans="1:15" ht="45">
      <c r="A568" s="38" t="s">
        <v>1583</v>
      </c>
      <c r="B568" s="35" t="s">
        <v>166</v>
      </c>
      <c r="C568" s="35" t="s">
        <v>101</v>
      </c>
      <c r="D568" s="35" t="s">
        <v>1534</v>
      </c>
      <c r="E568" s="38" t="s">
        <v>48</v>
      </c>
      <c r="F568" s="35" t="s">
        <v>99</v>
      </c>
      <c r="G568" s="35" t="s">
        <v>173</v>
      </c>
      <c r="H568" s="35">
        <v>2</v>
      </c>
      <c r="I568" s="35" t="s">
        <v>132</v>
      </c>
      <c r="J568" s="35" t="s">
        <v>134</v>
      </c>
      <c r="K568" s="24">
        <v>45000000</v>
      </c>
      <c r="L568" s="21" t="s">
        <v>1124</v>
      </c>
      <c r="M568" s="30">
        <v>41578</v>
      </c>
      <c r="N568" s="35" t="s">
        <v>1058</v>
      </c>
      <c r="O568" s="35" t="s">
        <v>30</v>
      </c>
    </row>
    <row r="569" spans="1:15" ht="56.25">
      <c r="A569" s="21" t="s">
        <v>1591</v>
      </c>
      <c r="B569" s="21" t="s">
        <v>55</v>
      </c>
      <c r="C569" s="21" t="s">
        <v>56</v>
      </c>
      <c r="D569" s="58" t="s">
        <v>895</v>
      </c>
      <c r="E569" s="38" t="s">
        <v>48</v>
      </c>
      <c r="F569" s="58">
        <v>876</v>
      </c>
      <c r="G569" s="45" t="s">
        <v>35</v>
      </c>
      <c r="H569" s="58">
        <v>1</v>
      </c>
      <c r="I569" s="58" t="s">
        <v>132</v>
      </c>
      <c r="J569" s="58" t="s">
        <v>1592</v>
      </c>
      <c r="K569" s="59">
        <v>3350000</v>
      </c>
      <c r="L569" s="60" t="s">
        <v>1125</v>
      </c>
      <c r="M569" s="25">
        <v>42004</v>
      </c>
      <c r="N569" s="58" t="s">
        <v>1038</v>
      </c>
      <c r="O569" s="58" t="s">
        <v>30</v>
      </c>
    </row>
    <row r="570" spans="1:15" ht="56.25">
      <c r="A570" s="21" t="s">
        <v>1593</v>
      </c>
      <c r="B570" s="21" t="s">
        <v>172</v>
      </c>
      <c r="C570" s="21" t="s">
        <v>110</v>
      </c>
      <c r="D570" s="35" t="s">
        <v>260</v>
      </c>
      <c r="E570" s="38" t="s">
        <v>48</v>
      </c>
      <c r="F570" s="21">
        <v>796</v>
      </c>
      <c r="G570" s="35" t="s">
        <v>173</v>
      </c>
      <c r="H570" s="24">
        <v>14295</v>
      </c>
      <c r="I570" s="21" t="s">
        <v>132</v>
      </c>
      <c r="J570" s="35" t="s">
        <v>134</v>
      </c>
      <c r="K570" s="24">
        <f>335961000-50000000-2000000</f>
        <v>283961000</v>
      </c>
      <c r="L570" s="21" t="s">
        <v>1125</v>
      </c>
      <c r="M570" s="25">
        <v>41820</v>
      </c>
      <c r="N570" s="35" t="s">
        <v>1038</v>
      </c>
      <c r="O570" s="35" t="s">
        <v>30</v>
      </c>
    </row>
    <row r="571" spans="1:15" ht="45">
      <c r="A571" s="21" t="s">
        <v>1594</v>
      </c>
      <c r="B571" s="21" t="s">
        <v>84</v>
      </c>
      <c r="C571" s="21" t="s">
        <v>89</v>
      </c>
      <c r="D571" s="35" t="s">
        <v>1595</v>
      </c>
      <c r="E571" s="38" t="s">
        <v>48</v>
      </c>
      <c r="F571" s="21" t="s">
        <v>34</v>
      </c>
      <c r="G571" s="35" t="s">
        <v>35</v>
      </c>
      <c r="H571" s="35" t="s">
        <v>77</v>
      </c>
      <c r="I571" s="21" t="s">
        <v>29</v>
      </c>
      <c r="J571" s="35" t="s">
        <v>1105</v>
      </c>
      <c r="K571" s="24">
        <v>3397000</v>
      </c>
      <c r="L571" s="21" t="s">
        <v>1125</v>
      </c>
      <c r="M571" s="25">
        <v>41639</v>
      </c>
      <c r="N571" s="35" t="s">
        <v>1058</v>
      </c>
      <c r="O571" s="35" t="s">
        <v>30</v>
      </c>
    </row>
    <row r="572" spans="1:15" ht="33.75">
      <c r="A572" s="21" t="s">
        <v>1596</v>
      </c>
      <c r="B572" s="21" t="s">
        <v>387</v>
      </c>
      <c r="C572" s="21" t="s">
        <v>967</v>
      </c>
      <c r="D572" s="35" t="s">
        <v>968</v>
      </c>
      <c r="E572" s="38" t="s">
        <v>48</v>
      </c>
      <c r="F572" s="21" t="s">
        <v>34</v>
      </c>
      <c r="G572" s="35" t="s">
        <v>35</v>
      </c>
      <c r="H572" s="35">
        <v>1</v>
      </c>
      <c r="I572" s="21" t="s">
        <v>1597</v>
      </c>
      <c r="J572" s="35" t="s">
        <v>134</v>
      </c>
      <c r="K572" s="24">
        <v>9750000</v>
      </c>
      <c r="L572" s="21" t="s">
        <v>1125</v>
      </c>
      <c r="M572" s="25">
        <v>41973</v>
      </c>
      <c r="N572" s="28" t="s">
        <v>1042</v>
      </c>
      <c r="O572" s="35" t="s">
        <v>30</v>
      </c>
    </row>
    <row r="573" spans="1:15" ht="45">
      <c r="A573" s="21" t="s">
        <v>1598</v>
      </c>
      <c r="B573" s="21" t="s">
        <v>1599</v>
      </c>
      <c r="C573" s="21" t="s">
        <v>1600</v>
      </c>
      <c r="D573" s="35" t="s">
        <v>1601</v>
      </c>
      <c r="E573" s="38" t="s">
        <v>48</v>
      </c>
      <c r="F573" s="21">
        <v>876</v>
      </c>
      <c r="G573" s="35" t="s">
        <v>35</v>
      </c>
      <c r="H573" s="35" t="s">
        <v>77</v>
      </c>
      <c r="I573" s="21">
        <v>76401368000</v>
      </c>
      <c r="J573" s="35" t="s">
        <v>1286</v>
      </c>
      <c r="K573" s="24">
        <v>1200000</v>
      </c>
      <c r="L573" s="21" t="s">
        <v>1125</v>
      </c>
      <c r="M573" s="25">
        <v>41639</v>
      </c>
      <c r="N573" s="28" t="s">
        <v>1042</v>
      </c>
      <c r="O573" s="35" t="s">
        <v>71</v>
      </c>
    </row>
    <row r="574" spans="1:15" ht="78.75">
      <c r="A574" s="21" t="s">
        <v>1602</v>
      </c>
      <c r="B574" s="21" t="s">
        <v>115</v>
      </c>
      <c r="C574" s="21" t="s">
        <v>113</v>
      </c>
      <c r="D574" s="35" t="s">
        <v>1603</v>
      </c>
      <c r="E574" s="38" t="s">
        <v>48</v>
      </c>
      <c r="F574" s="21" t="s">
        <v>34</v>
      </c>
      <c r="G574" s="35" t="s">
        <v>35</v>
      </c>
      <c r="H574" s="35">
        <v>1</v>
      </c>
      <c r="I574" s="21">
        <v>45286585000</v>
      </c>
      <c r="J574" s="35" t="s">
        <v>1105</v>
      </c>
      <c r="K574" s="24">
        <v>10000000</v>
      </c>
      <c r="L574" s="21" t="s">
        <v>1125</v>
      </c>
      <c r="M574" s="25">
        <v>42735</v>
      </c>
      <c r="N574" s="28" t="s">
        <v>1038</v>
      </c>
      <c r="O574" s="35" t="s">
        <v>30</v>
      </c>
    </row>
    <row r="575" spans="1:15" ht="45">
      <c r="A575" s="21" t="s">
        <v>1604</v>
      </c>
      <c r="B575" s="21" t="s">
        <v>94</v>
      </c>
      <c r="C575" s="21">
        <v>4520000</v>
      </c>
      <c r="D575" s="35" t="s">
        <v>1605</v>
      </c>
      <c r="E575" s="38" t="s">
        <v>48</v>
      </c>
      <c r="F575" s="21">
        <v>876</v>
      </c>
      <c r="G575" s="35" t="s">
        <v>35</v>
      </c>
      <c r="H575" s="35">
        <v>1</v>
      </c>
      <c r="I575" s="21">
        <v>50401000000</v>
      </c>
      <c r="J575" s="35" t="s">
        <v>1264</v>
      </c>
      <c r="K575" s="24">
        <v>700000</v>
      </c>
      <c r="L575" s="21" t="s">
        <v>1643</v>
      </c>
      <c r="M575" s="25">
        <v>41578</v>
      </c>
      <c r="N575" s="35" t="s">
        <v>1058</v>
      </c>
      <c r="O575" s="35" t="s">
        <v>30</v>
      </c>
    </row>
    <row r="576" spans="1:15" ht="45">
      <c r="A576" s="21" t="s">
        <v>1606</v>
      </c>
      <c r="B576" s="21" t="s">
        <v>94</v>
      </c>
      <c r="C576" s="21">
        <v>4520000</v>
      </c>
      <c r="D576" s="35" t="s">
        <v>1607</v>
      </c>
      <c r="E576" s="38" t="s">
        <v>48</v>
      </c>
      <c r="F576" s="21">
        <v>876</v>
      </c>
      <c r="G576" s="35" t="s">
        <v>35</v>
      </c>
      <c r="H576" s="35">
        <v>1</v>
      </c>
      <c r="I576" s="21">
        <v>50401000000</v>
      </c>
      <c r="J576" s="35" t="s">
        <v>1264</v>
      </c>
      <c r="K576" s="24">
        <v>1300000</v>
      </c>
      <c r="L576" s="21" t="s">
        <v>1643</v>
      </c>
      <c r="M576" s="25">
        <v>41578</v>
      </c>
      <c r="N576" s="35" t="s">
        <v>1058</v>
      </c>
      <c r="O576" s="35" t="s">
        <v>30</v>
      </c>
    </row>
    <row r="577" spans="1:15" ht="45">
      <c r="A577" s="21" t="s">
        <v>1608</v>
      </c>
      <c r="B577" s="21" t="s">
        <v>94</v>
      </c>
      <c r="C577" s="21">
        <v>4520000</v>
      </c>
      <c r="D577" s="35" t="s">
        <v>1609</v>
      </c>
      <c r="E577" s="38" t="s">
        <v>48</v>
      </c>
      <c r="F577" s="21">
        <v>876</v>
      </c>
      <c r="G577" s="35" t="s">
        <v>35</v>
      </c>
      <c r="H577" s="35">
        <v>1</v>
      </c>
      <c r="I577" s="21">
        <v>50401000000</v>
      </c>
      <c r="J577" s="35" t="s">
        <v>1264</v>
      </c>
      <c r="K577" s="24">
        <v>1200000</v>
      </c>
      <c r="L577" s="21" t="s">
        <v>1643</v>
      </c>
      <c r="M577" s="25">
        <v>41578</v>
      </c>
      <c r="N577" s="35" t="s">
        <v>1058</v>
      </c>
      <c r="O577" s="35" t="s">
        <v>30</v>
      </c>
    </row>
    <row r="578" spans="1:15" ht="45">
      <c r="A578" s="21" t="s">
        <v>1610</v>
      </c>
      <c r="B578" s="21" t="s">
        <v>94</v>
      </c>
      <c r="C578" s="21">
        <v>4520000</v>
      </c>
      <c r="D578" s="35" t="s">
        <v>1611</v>
      </c>
      <c r="E578" s="38" t="s">
        <v>48</v>
      </c>
      <c r="F578" s="21">
        <v>876</v>
      </c>
      <c r="G578" s="35" t="s">
        <v>35</v>
      </c>
      <c r="H578" s="35">
        <v>1</v>
      </c>
      <c r="I578" s="21">
        <v>50401000000</v>
      </c>
      <c r="J578" s="35" t="s">
        <v>1264</v>
      </c>
      <c r="K578" s="24">
        <v>2400000</v>
      </c>
      <c r="L578" s="21" t="s">
        <v>1643</v>
      </c>
      <c r="M578" s="25">
        <v>41578</v>
      </c>
      <c r="N578" s="35" t="s">
        <v>1058</v>
      </c>
      <c r="O578" s="35" t="s">
        <v>30</v>
      </c>
    </row>
    <row r="579" spans="1:15" ht="101.25">
      <c r="A579" s="38" t="s">
        <v>1612</v>
      </c>
      <c r="B579" s="27" t="s">
        <v>360</v>
      </c>
      <c r="C579" s="27" t="s">
        <v>1929</v>
      </c>
      <c r="D579" s="114" t="s">
        <v>1613</v>
      </c>
      <c r="E579" s="38" t="s">
        <v>48</v>
      </c>
      <c r="F579" s="27" t="s">
        <v>520</v>
      </c>
      <c r="G579" s="28" t="s">
        <v>154</v>
      </c>
      <c r="H579" s="73">
        <v>11588.4</v>
      </c>
      <c r="I579" s="27" t="s">
        <v>1538</v>
      </c>
      <c r="J579" s="28" t="s">
        <v>1930</v>
      </c>
      <c r="K579" s="29">
        <v>2900000</v>
      </c>
      <c r="L579" s="27" t="s">
        <v>1125</v>
      </c>
      <c r="M579" s="25">
        <v>41973</v>
      </c>
      <c r="N579" s="35" t="s">
        <v>1038</v>
      </c>
      <c r="O579" s="22" t="s">
        <v>30</v>
      </c>
    </row>
    <row r="580" spans="1:15" ht="33.75">
      <c r="A580" s="21" t="s">
        <v>1614</v>
      </c>
      <c r="B580" s="21" t="s">
        <v>84</v>
      </c>
      <c r="C580" s="21" t="s">
        <v>89</v>
      </c>
      <c r="D580" s="21" t="s">
        <v>85</v>
      </c>
      <c r="E580" s="38" t="s">
        <v>48</v>
      </c>
      <c r="F580" s="21" t="s">
        <v>86</v>
      </c>
      <c r="G580" s="21" t="s">
        <v>87</v>
      </c>
      <c r="H580" s="24">
        <v>38000</v>
      </c>
      <c r="I580" s="21" t="s">
        <v>1615</v>
      </c>
      <c r="J580" s="35" t="s">
        <v>1616</v>
      </c>
      <c r="K580" s="24">
        <v>1000000</v>
      </c>
      <c r="L580" s="27" t="s">
        <v>1125</v>
      </c>
      <c r="M580" s="25">
        <v>41639</v>
      </c>
      <c r="N580" s="35" t="s">
        <v>1042</v>
      </c>
      <c r="O580" s="35" t="s">
        <v>30</v>
      </c>
    </row>
    <row r="581" spans="1:15" ht="56.25">
      <c r="A581" s="21" t="s">
        <v>1617</v>
      </c>
      <c r="B581" s="21" t="s">
        <v>216</v>
      </c>
      <c r="C581" s="21" t="s">
        <v>211</v>
      </c>
      <c r="D581" s="21" t="s">
        <v>1618</v>
      </c>
      <c r="E581" s="38" t="s">
        <v>48</v>
      </c>
      <c r="F581" s="21">
        <v>876</v>
      </c>
      <c r="G581" s="35" t="s">
        <v>35</v>
      </c>
      <c r="H581" s="35">
        <v>1</v>
      </c>
      <c r="I581" s="21" t="s">
        <v>29</v>
      </c>
      <c r="J581" s="35" t="s">
        <v>1105</v>
      </c>
      <c r="K581" s="24">
        <v>500000</v>
      </c>
      <c r="L581" s="21" t="s">
        <v>1125</v>
      </c>
      <c r="M581" s="25">
        <v>41670</v>
      </c>
      <c r="N581" s="35" t="s">
        <v>1038</v>
      </c>
      <c r="O581" s="35" t="s">
        <v>30</v>
      </c>
    </row>
    <row r="582" spans="1:15" ht="33.75">
      <c r="A582" s="21" t="s">
        <v>1619</v>
      </c>
      <c r="B582" s="27" t="s">
        <v>387</v>
      </c>
      <c r="C582" s="27" t="s">
        <v>967</v>
      </c>
      <c r="D582" s="28" t="s">
        <v>968</v>
      </c>
      <c r="E582" s="38" t="s">
        <v>48</v>
      </c>
      <c r="F582" s="27" t="s">
        <v>34</v>
      </c>
      <c r="G582" s="28" t="s">
        <v>35</v>
      </c>
      <c r="H582" s="29">
        <v>1</v>
      </c>
      <c r="I582" s="27" t="s">
        <v>1620</v>
      </c>
      <c r="J582" s="28" t="s">
        <v>1258</v>
      </c>
      <c r="K582" s="29">
        <v>12160000</v>
      </c>
      <c r="L582" s="27" t="s">
        <v>1125</v>
      </c>
      <c r="M582" s="65">
        <v>42004</v>
      </c>
      <c r="N582" s="28" t="s">
        <v>1042</v>
      </c>
      <c r="O582" s="66" t="s">
        <v>30</v>
      </c>
    </row>
    <row r="583" spans="1:15" ht="33.75">
      <c r="A583" s="21" t="s">
        <v>1621</v>
      </c>
      <c r="B583" s="27" t="s">
        <v>387</v>
      </c>
      <c r="C583" s="27" t="s">
        <v>967</v>
      </c>
      <c r="D583" s="28" t="s">
        <v>968</v>
      </c>
      <c r="E583" s="38" t="s">
        <v>48</v>
      </c>
      <c r="F583" s="27" t="s">
        <v>34</v>
      </c>
      <c r="G583" s="28" t="s">
        <v>35</v>
      </c>
      <c r="H583" s="29">
        <v>1</v>
      </c>
      <c r="I583" s="27" t="s">
        <v>1622</v>
      </c>
      <c r="J583" s="28" t="s">
        <v>1190</v>
      </c>
      <c r="K583" s="29">
        <v>6032000</v>
      </c>
      <c r="L583" s="27" t="s">
        <v>1125</v>
      </c>
      <c r="M583" s="65">
        <v>42004</v>
      </c>
      <c r="N583" s="28" t="s">
        <v>1042</v>
      </c>
      <c r="O583" s="66" t="s">
        <v>30</v>
      </c>
    </row>
    <row r="584" spans="1:15" ht="33.75">
      <c r="A584" s="21" t="s">
        <v>1623</v>
      </c>
      <c r="B584" s="27" t="s">
        <v>387</v>
      </c>
      <c r="C584" s="27" t="s">
        <v>967</v>
      </c>
      <c r="D584" s="28" t="s">
        <v>968</v>
      </c>
      <c r="E584" s="38" t="s">
        <v>48</v>
      </c>
      <c r="F584" s="27" t="s">
        <v>34</v>
      </c>
      <c r="G584" s="28" t="s">
        <v>35</v>
      </c>
      <c r="H584" s="29">
        <v>1</v>
      </c>
      <c r="I584" s="27" t="s">
        <v>1624</v>
      </c>
      <c r="J584" s="28" t="s">
        <v>1191</v>
      </c>
      <c r="K584" s="29">
        <v>2752000</v>
      </c>
      <c r="L584" s="27" t="s">
        <v>1125</v>
      </c>
      <c r="M584" s="65">
        <v>42004</v>
      </c>
      <c r="N584" s="28" t="s">
        <v>1042</v>
      </c>
      <c r="O584" s="66" t="s">
        <v>30</v>
      </c>
    </row>
    <row r="585" spans="1:15" ht="33.75">
      <c r="A585" s="21" t="s">
        <v>1625</v>
      </c>
      <c r="B585" s="27" t="s">
        <v>387</v>
      </c>
      <c r="C585" s="27" t="s">
        <v>967</v>
      </c>
      <c r="D585" s="28" t="s">
        <v>968</v>
      </c>
      <c r="E585" s="38" t="s">
        <v>48</v>
      </c>
      <c r="F585" s="27" t="s">
        <v>34</v>
      </c>
      <c r="G585" s="28" t="s">
        <v>35</v>
      </c>
      <c r="H585" s="29">
        <v>1</v>
      </c>
      <c r="I585" s="27" t="s">
        <v>1626</v>
      </c>
      <c r="J585" s="28" t="s">
        <v>1340</v>
      </c>
      <c r="K585" s="29">
        <v>3270000</v>
      </c>
      <c r="L585" s="27" t="s">
        <v>1125</v>
      </c>
      <c r="M585" s="65">
        <v>42004</v>
      </c>
      <c r="N585" s="28" t="s">
        <v>1042</v>
      </c>
      <c r="O585" s="66" t="s">
        <v>30</v>
      </c>
    </row>
    <row r="586" spans="1:15" ht="33.75">
      <c r="A586" s="21" t="s">
        <v>1627</v>
      </c>
      <c r="B586" s="44" t="s">
        <v>381</v>
      </c>
      <c r="C586" s="44" t="s">
        <v>1685</v>
      </c>
      <c r="D586" s="45" t="s">
        <v>1686</v>
      </c>
      <c r="E586" s="38" t="s">
        <v>48</v>
      </c>
      <c r="F586" s="44" t="s">
        <v>99</v>
      </c>
      <c r="G586" s="45" t="s">
        <v>35</v>
      </c>
      <c r="H586" s="45">
        <v>1</v>
      </c>
      <c r="I586" s="44" t="s">
        <v>285</v>
      </c>
      <c r="J586" s="45" t="s">
        <v>1105</v>
      </c>
      <c r="K586" s="46">
        <v>24000000</v>
      </c>
      <c r="L586" s="44" t="s">
        <v>1125</v>
      </c>
      <c r="M586" s="47">
        <v>41609</v>
      </c>
      <c r="N586" s="35" t="s">
        <v>1042</v>
      </c>
      <c r="O586" s="45" t="s">
        <v>30</v>
      </c>
    </row>
    <row r="587" spans="1:15" ht="56.25">
      <c r="A587" s="21" t="s">
        <v>1628</v>
      </c>
      <c r="B587" s="21" t="s">
        <v>172</v>
      </c>
      <c r="C587" s="21" t="s">
        <v>110</v>
      </c>
      <c r="D587" s="35" t="s">
        <v>260</v>
      </c>
      <c r="E587" s="38" t="s">
        <v>48</v>
      </c>
      <c r="F587" s="27" t="s">
        <v>99</v>
      </c>
      <c r="G587" s="28" t="s">
        <v>173</v>
      </c>
      <c r="H587" s="24">
        <v>8600</v>
      </c>
      <c r="I587" s="27"/>
      <c r="J587" s="28" t="s">
        <v>134</v>
      </c>
      <c r="K587" s="24">
        <v>2000000</v>
      </c>
      <c r="L587" s="27" t="s">
        <v>1125</v>
      </c>
      <c r="M587" s="30">
        <v>41578</v>
      </c>
      <c r="N587" s="35" t="s">
        <v>1038</v>
      </c>
      <c r="O587" s="22" t="s">
        <v>30</v>
      </c>
    </row>
    <row r="588" spans="1:15" ht="45">
      <c r="A588" s="21" t="s">
        <v>1629</v>
      </c>
      <c r="B588" s="21" t="s">
        <v>84</v>
      </c>
      <c r="C588" s="21" t="s">
        <v>89</v>
      </c>
      <c r="D588" s="35" t="s">
        <v>1414</v>
      </c>
      <c r="E588" s="38" t="s">
        <v>48</v>
      </c>
      <c r="F588" s="21" t="s">
        <v>86</v>
      </c>
      <c r="G588" s="35" t="s">
        <v>87</v>
      </c>
      <c r="H588" s="35" t="s">
        <v>77</v>
      </c>
      <c r="I588" s="21" t="s">
        <v>29</v>
      </c>
      <c r="J588" s="35" t="s">
        <v>1105</v>
      </c>
      <c r="K588" s="24">
        <v>7764000</v>
      </c>
      <c r="L588" s="21" t="s">
        <v>1125</v>
      </c>
      <c r="M588" s="25">
        <v>42004</v>
      </c>
      <c r="N588" s="35" t="s">
        <v>1040</v>
      </c>
      <c r="O588" s="35" t="s">
        <v>30</v>
      </c>
    </row>
    <row r="589" spans="1:15" ht="45">
      <c r="A589" s="21" t="s">
        <v>1630</v>
      </c>
      <c r="B589" s="21" t="s">
        <v>84</v>
      </c>
      <c r="C589" s="21" t="s">
        <v>489</v>
      </c>
      <c r="D589" s="35" t="s">
        <v>163</v>
      </c>
      <c r="E589" s="38" t="s">
        <v>48</v>
      </c>
      <c r="F589" s="35">
        <v>112</v>
      </c>
      <c r="G589" s="35" t="s">
        <v>87</v>
      </c>
      <c r="H589" s="35" t="s">
        <v>77</v>
      </c>
      <c r="I589" s="35">
        <v>40296561000</v>
      </c>
      <c r="J589" s="35" t="s">
        <v>1272</v>
      </c>
      <c r="K589" s="24">
        <v>17404000</v>
      </c>
      <c r="L589" s="35" t="s">
        <v>1125</v>
      </c>
      <c r="M589" s="25">
        <v>42004</v>
      </c>
      <c r="N589" s="35" t="s">
        <v>1040</v>
      </c>
      <c r="O589" s="35" t="s">
        <v>30</v>
      </c>
    </row>
    <row r="590" spans="1:15" ht="45">
      <c r="A590" s="21" t="s">
        <v>1631</v>
      </c>
      <c r="B590" s="21" t="s">
        <v>84</v>
      </c>
      <c r="C590" s="21">
        <v>2320000</v>
      </c>
      <c r="D590" s="21" t="s">
        <v>85</v>
      </c>
      <c r="E590" s="38" t="s">
        <v>48</v>
      </c>
      <c r="F590" s="21">
        <v>112</v>
      </c>
      <c r="G590" s="28" t="s">
        <v>87</v>
      </c>
      <c r="H590" s="35" t="s">
        <v>77</v>
      </c>
      <c r="I590" s="21">
        <v>25401000000</v>
      </c>
      <c r="J590" s="35" t="s">
        <v>1268</v>
      </c>
      <c r="K590" s="24">
        <v>5884000</v>
      </c>
      <c r="L590" s="21" t="s">
        <v>1125</v>
      </c>
      <c r="M590" s="25">
        <v>42004</v>
      </c>
      <c r="N590" s="35" t="s">
        <v>1632</v>
      </c>
      <c r="O590" s="35" t="s">
        <v>30</v>
      </c>
    </row>
    <row r="591" spans="1:15" ht="45">
      <c r="A591" s="21" t="s">
        <v>1633</v>
      </c>
      <c r="B591" s="21" t="s">
        <v>94</v>
      </c>
      <c r="C591" s="21">
        <v>4520000</v>
      </c>
      <c r="D591" s="21" t="s">
        <v>1176</v>
      </c>
      <c r="E591" s="38" t="s">
        <v>48</v>
      </c>
      <c r="F591" s="21">
        <v>876</v>
      </c>
      <c r="G591" s="28" t="s">
        <v>35</v>
      </c>
      <c r="H591" s="35">
        <v>1</v>
      </c>
      <c r="I591" s="21">
        <v>25401000000</v>
      </c>
      <c r="J591" s="35" t="s">
        <v>1268</v>
      </c>
      <c r="K591" s="24">
        <v>24841523</v>
      </c>
      <c r="L591" s="21" t="s">
        <v>1125</v>
      </c>
      <c r="M591" s="25">
        <v>41820</v>
      </c>
      <c r="N591" s="35" t="s">
        <v>1632</v>
      </c>
      <c r="O591" s="35" t="s">
        <v>30</v>
      </c>
    </row>
    <row r="592" spans="1:15" ht="45">
      <c r="A592" s="21" t="s">
        <v>1634</v>
      </c>
      <c r="B592" s="21" t="s">
        <v>344</v>
      </c>
      <c r="C592" s="21">
        <v>4530761</v>
      </c>
      <c r="D592" s="21" t="s">
        <v>1635</v>
      </c>
      <c r="E592" s="38" t="s">
        <v>48</v>
      </c>
      <c r="F592" s="21">
        <v>876</v>
      </c>
      <c r="G592" s="28" t="s">
        <v>35</v>
      </c>
      <c r="H592" s="35">
        <v>1</v>
      </c>
      <c r="I592" s="21">
        <v>50401000000</v>
      </c>
      <c r="J592" s="35" t="s">
        <v>1263</v>
      </c>
      <c r="K592" s="24">
        <v>600000</v>
      </c>
      <c r="L592" s="21" t="s">
        <v>1643</v>
      </c>
      <c r="M592" s="25">
        <v>41639</v>
      </c>
      <c r="N592" s="35" t="s">
        <v>1042</v>
      </c>
      <c r="O592" s="35" t="s">
        <v>30</v>
      </c>
    </row>
    <row r="593" spans="1:15" ht="45">
      <c r="A593" s="21" t="s">
        <v>1636</v>
      </c>
      <c r="B593" s="21" t="s">
        <v>216</v>
      </c>
      <c r="C593" s="21">
        <v>7260024</v>
      </c>
      <c r="D593" s="21" t="s">
        <v>1637</v>
      </c>
      <c r="E593" s="38" t="s">
        <v>48</v>
      </c>
      <c r="F593" s="21">
        <v>876</v>
      </c>
      <c r="G593" s="28" t="s">
        <v>35</v>
      </c>
      <c r="H593" s="35">
        <v>1</v>
      </c>
      <c r="I593" s="21">
        <v>45286565000</v>
      </c>
      <c r="J593" s="35" t="s">
        <v>1105</v>
      </c>
      <c r="K593" s="24">
        <v>24000000</v>
      </c>
      <c r="L593" s="21" t="s">
        <v>1125</v>
      </c>
      <c r="M593" s="25">
        <v>41883</v>
      </c>
      <c r="N593" s="35" t="s">
        <v>1040</v>
      </c>
      <c r="O593" s="35" t="s">
        <v>30</v>
      </c>
    </row>
    <row r="594" spans="1:15" ht="56.25">
      <c r="A594" s="21" t="s">
        <v>1638</v>
      </c>
      <c r="B594" s="21" t="s">
        <v>216</v>
      </c>
      <c r="C594" s="21" t="s">
        <v>211</v>
      </c>
      <c r="D594" s="21" t="s">
        <v>1639</v>
      </c>
      <c r="E594" s="38" t="s">
        <v>48</v>
      </c>
      <c r="F594" s="21" t="s">
        <v>34</v>
      </c>
      <c r="G594" s="28" t="s">
        <v>35</v>
      </c>
      <c r="H594" s="35">
        <v>1</v>
      </c>
      <c r="I594" s="21" t="s">
        <v>29</v>
      </c>
      <c r="J594" s="35" t="s">
        <v>1105</v>
      </c>
      <c r="K594" s="24">
        <v>1000000</v>
      </c>
      <c r="L594" s="21" t="s">
        <v>1125</v>
      </c>
      <c r="M594" s="25">
        <v>41820</v>
      </c>
      <c r="N594" s="35" t="s">
        <v>1038</v>
      </c>
      <c r="O594" s="35" t="s">
        <v>30</v>
      </c>
    </row>
    <row r="595" spans="1:15" ht="56.25">
      <c r="A595" s="21" t="s">
        <v>1640</v>
      </c>
      <c r="B595" s="21" t="s">
        <v>381</v>
      </c>
      <c r="C595" s="35">
        <v>4520080</v>
      </c>
      <c r="D595" s="21" t="s">
        <v>1641</v>
      </c>
      <c r="E595" s="38" t="s">
        <v>48</v>
      </c>
      <c r="F595" s="35">
        <v>876</v>
      </c>
      <c r="G595" s="24" t="s">
        <v>35</v>
      </c>
      <c r="H595" s="21" t="s">
        <v>1</v>
      </c>
      <c r="I595" s="35">
        <v>45286565000</v>
      </c>
      <c r="J595" s="24" t="s">
        <v>1105</v>
      </c>
      <c r="K595" s="24">
        <v>4000000</v>
      </c>
      <c r="L595" s="21" t="s">
        <v>1125</v>
      </c>
      <c r="M595" s="25">
        <v>41639</v>
      </c>
      <c r="N595" s="35" t="s">
        <v>1038</v>
      </c>
      <c r="O595" s="21" t="s">
        <v>30</v>
      </c>
    </row>
    <row r="596" spans="1:15" ht="90">
      <c r="A596" s="21" t="s">
        <v>1642</v>
      </c>
      <c r="B596" s="21" t="s">
        <v>381</v>
      </c>
      <c r="C596" s="35">
        <v>4520080</v>
      </c>
      <c r="D596" s="21" t="s">
        <v>1734</v>
      </c>
      <c r="E596" s="38" t="s">
        <v>48</v>
      </c>
      <c r="F596" s="35">
        <v>876</v>
      </c>
      <c r="G596" s="24" t="s">
        <v>35</v>
      </c>
      <c r="H596" s="21" t="s">
        <v>1</v>
      </c>
      <c r="I596" s="35">
        <v>45286565000</v>
      </c>
      <c r="J596" s="24" t="s">
        <v>1105</v>
      </c>
      <c r="K596" s="24">
        <v>12000000</v>
      </c>
      <c r="L596" s="21" t="s">
        <v>1125</v>
      </c>
      <c r="M596" s="25">
        <v>41639</v>
      </c>
      <c r="N596" s="35" t="s">
        <v>1042</v>
      </c>
      <c r="O596" s="21" t="s">
        <v>30</v>
      </c>
    </row>
    <row r="597" spans="1:15" ht="123.75">
      <c r="A597" s="21" t="s">
        <v>1647</v>
      </c>
      <c r="B597" s="21" t="s">
        <v>159</v>
      </c>
      <c r="C597" s="21" t="s">
        <v>160</v>
      </c>
      <c r="D597" s="35" t="s">
        <v>1086</v>
      </c>
      <c r="E597" s="38" t="s">
        <v>48</v>
      </c>
      <c r="F597" s="21" t="s">
        <v>34</v>
      </c>
      <c r="G597" s="35" t="s">
        <v>35</v>
      </c>
      <c r="H597" s="24">
        <v>1</v>
      </c>
      <c r="I597" s="21" t="s">
        <v>161</v>
      </c>
      <c r="J597" s="35" t="s">
        <v>1206</v>
      </c>
      <c r="K597" s="24">
        <v>25000000</v>
      </c>
      <c r="L597" s="21" t="s">
        <v>1124</v>
      </c>
      <c r="M597" s="25">
        <v>42369</v>
      </c>
      <c r="N597" s="35" t="s">
        <v>1042</v>
      </c>
      <c r="O597" s="35" t="s">
        <v>30</v>
      </c>
    </row>
    <row r="598" spans="1:15" ht="33.75">
      <c r="A598" s="21" t="s">
        <v>1648</v>
      </c>
      <c r="B598" s="44" t="s">
        <v>481</v>
      </c>
      <c r="C598" s="44" t="s">
        <v>482</v>
      </c>
      <c r="D598" s="45" t="s">
        <v>1687</v>
      </c>
      <c r="E598" s="38" t="s">
        <v>48</v>
      </c>
      <c r="F598" s="44" t="s">
        <v>34</v>
      </c>
      <c r="G598" s="45" t="s">
        <v>35</v>
      </c>
      <c r="H598" s="45" t="s">
        <v>77</v>
      </c>
      <c r="I598" s="44"/>
      <c r="J598" s="45" t="s">
        <v>134</v>
      </c>
      <c r="K598" s="46">
        <v>228000000</v>
      </c>
      <c r="L598" s="44" t="s">
        <v>1125</v>
      </c>
      <c r="M598" s="47">
        <v>42705</v>
      </c>
      <c r="N598" s="35" t="s">
        <v>1042</v>
      </c>
      <c r="O598" s="45" t="s">
        <v>30</v>
      </c>
    </row>
    <row r="599" spans="1:15" ht="33.75">
      <c r="A599" s="21" t="s">
        <v>1649</v>
      </c>
      <c r="B599" s="21" t="s">
        <v>126</v>
      </c>
      <c r="C599" s="21" t="s">
        <v>1201</v>
      </c>
      <c r="D599" s="35" t="s">
        <v>1650</v>
      </c>
      <c r="E599" s="38" t="s">
        <v>48</v>
      </c>
      <c r="F599" s="21" t="s">
        <v>34</v>
      </c>
      <c r="G599" s="35" t="s">
        <v>35</v>
      </c>
      <c r="H599" s="35" t="s">
        <v>77</v>
      </c>
      <c r="I599" s="21" t="s">
        <v>375</v>
      </c>
      <c r="J599" s="35" t="s">
        <v>1261</v>
      </c>
      <c r="K599" s="24">
        <v>1800000</v>
      </c>
      <c r="L599" s="21" t="s">
        <v>1125</v>
      </c>
      <c r="M599" s="25">
        <v>41639</v>
      </c>
      <c r="N599" s="28" t="s">
        <v>1042</v>
      </c>
      <c r="O599" s="35" t="s">
        <v>30</v>
      </c>
    </row>
    <row r="600" spans="1:15" ht="33.75">
      <c r="A600" s="38" t="s">
        <v>1651</v>
      </c>
      <c r="B600" s="35" t="s">
        <v>373</v>
      </c>
      <c r="C600" s="35">
        <v>4550010</v>
      </c>
      <c r="D600" s="35" t="s">
        <v>1652</v>
      </c>
      <c r="E600" s="38" t="s">
        <v>48</v>
      </c>
      <c r="F600" s="35">
        <v>876</v>
      </c>
      <c r="G600" s="35" t="s">
        <v>35</v>
      </c>
      <c r="H600" s="35" t="s">
        <v>77</v>
      </c>
      <c r="I600" s="35">
        <v>45286565000</v>
      </c>
      <c r="J600" s="35" t="s">
        <v>1105</v>
      </c>
      <c r="K600" s="24">
        <v>2600000</v>
      </c>
      <c r="L600" s="35" t="s">
        <v>1125</v>
      </c>
      <c r="M600" s="25">
        <v>42004</v>
      </c>
      <c r="N600" s="35" t="s">
        <v>1042</v>
      </c>
      <c r="O600" s="35" t="s">
        <v>30</v>
      </c>
    </row>
    <row r="601" spans="1:15" ht="33.75">
      <c r="A601" s="21" t="s">
        <v>1653</v>
      </c>
      <c r="B601" s="21" t="s">
        <v>84</v>
      </c>
      <c r="C601" s="21" t="s">
        <v>89</v>
      </c>
      <c r="D601" s="35" t="s">
        <v>1654</v>
      </c>
      <c r="E601" s="38" t="s">
        <v>48</v>
      </c>
      <c r="F601" s="21" t="s">
        <v>86</v>
      </c>
      <c r="G601" s="35" t="s">
        <v>87</v>
      </c>
      <c r="H601" s="24" t="s">
        <v>77</v>
      </c>
      <c r="I601" s="21" t="s">
        <v>459</v>
      </c>
      <c r="J601" s="35" t="s">
        <v>460</v>
      </c>
      <c r="K601" s="24">
        <v>1749200</v>
      </c>
      <c r="L601" s="21" t="s">
        <v>1125</v>
      </c>
      <c r="M601" s="25">
        <v>42004</v>
      </c>
      <c r="N601" s="35" t="s">
        <v>1042</v>
      </c>
      <c r="O601" s="35" t="s">
        <v>30</v>
      </c>
    </row>
    <row r="602" spans="1:15" ht="33.75">
      <c r="A602" s="38" t="s">
        <v>1655</v>
      </c>
      <c r="B602" s="21" t="s">
        <v>84</v>
      </c>
      <c r="C602" s="21" t="s">
        <v>89</v>
      </c>
      <c r="D602" s="35" t="s">
        <v>1654</v>
      </c>
      <c r="E602" s="38" t="s">
        <v>48</v>
      </c>
      <c r="F602" s="21" t="s">
        <v>86</v>
      </c>
      <c r="G602" s="35" t="s">
        <v>87</v>
      </c>
      <c r="H602" s="24" t="s">
        <v>77</v>
      </c>
      <c r="I602" s="21" t="s">
        <v>457</v>
      </c>
      <c r="J602" s="35" t="s">
        <v>1656</v>
      </c>
      <c r="K602" s="24">
        <v>2002400</v>
      </c>
      <c r="L602" s="21" t="s">
        <v>1125</v>
      </c>
      <c r="M602" s="25">
        <v>42004</v>
      </c>
      <c r="N602" s="35" t="s">
        <v>1042</v>
      </c>
      <c r="O602" s="35" t="s">
        <v>30</v>
      </c>
    </row>
    <row r="603" spans="1:15" ht="33.75">
      <c r="A603" s="21" t="s">
        <v>1657</v>
      </c>
      <c r="B603" s="21" t="s">
        <v>84</v>
      </c>
      <c r="C603" s="21" t="s">
        <v>89</v>
      </c>
      <c r="D603" s="35" t="s">
        <v>1654</v>
      </c>
      <c r="E603" s="38" t="s">
        <v>48</v>
      </c>
      <c r="F603" s="21" t="s">
        <v>86</v>
      </c>
      <c r="G603" s="35" t="s">
        <v>87</v>
      </c>
      <c r="H603" s="24" t="s">
        <v>77</v>
      </c>
      <c r="I603" s="21" t="s">
        <v>461</v>
      </c>
      <c r="J603" s="35" t="s">
        <v>462</v>
      </c>
      <c r="K603" s="24">
        <v>4046000</v>
      </c>
      <c r="L603" s="21" t="s">
        <v>1125</v>
      </c>
      <c r="M603" s="25">
        <v>42004</v>
      </c>
      <c r="N603" s="35" t="s">
        <v>1042</v>
      </c>
      <c r="O603" s="35" t="s">
        <v>30</v>
      </c>
    </row>
    <row r="604" spans="1:15" ht="90">
      <c r="A604" s="38" t="s">
        <v>1658</v>
      </c>
      <c r="B604" s="21" t="s">
        <v>360</v>
      </c>
      <c r="C604" s="21" t="s">
        <v>361</v>
      </c>
      <c r="D604" s="35" t="s">
        <v>1659</v>
      </c>
      <c r="E604" s="38" t="s">
        <v>48</v>
      </c>
      <c r="F604" s="21" t="s">
        <v>34</v>
      </c>
      <c r="G604" s="35" t="s">
        <v>35</v>
      </c>
      <c r="H604" s="35">
        <v>1</v>
      </c>
      <c r="I604" s="35" t="s">
        <v>469</v>
      </c>
      <c r="J604" s="35" t="s">
        <v>470</v>
      </c>
      <c r="K604" s="24">
        <v>9104715.2899999991</v>
      </c>
      <c r="L604" s="21" t="s">
        <v>1125</v>
      </c>
      <c r="M604" s="25">
        <v>41912</v>
      </c>
      <c r="N604" s="35" t="s">
        <v>1038</v>
      </c>
      <c r="O604" s="35" t="s">
        <v>30</v>
      </c>
    </row>
    <row r="605" spans="1:15" ht="135">
      <c r="A605" s="21" t="s">
        <v>1660</v>
      </c>
      <c r="B605" s="21" t="s">
        <v>53</v>
      </c>
      <c r="C605" s="21" t="s">
        <v>54</v>
      </c>
      <c r="D605" s="35" t="s">
        <v>1772</v>
      </c>
      <c r="E605" s="38" t="s">
        <v>48</v>
      </c>
      <c r="F605" s="21" t="s">
        <v>34</v>
      </c>
      <c r="G605" s="35" t="s">
        <v>35</v>
      </c>
      <c r="H605" s="35">
        <v>1</v>
      </c>
      <c r="I605" s="21" t="s">
        <v>29</v>
      </c>
      <c r="J605" s="35" t="s">
        <v>1773</v>
      </c>
      <c r="K605" s="94">
        <v>7785000</v>
      </c>
      <c r="L605" s="21" t="s">
        <v>1125</v>
      </c>
      <c r="M605" s="25">
        <v>42004</v>
      </c>
      <c r="N605" s="21" t="s">
        <v>1042</v>
      </c>
      <c r="O605" s="35" t="s">
        <v>30</v>
      </c>
    </row>
    <row r="606" spans="1:15" ht="33.75">
      <c r="A606" s="38" t="s">
        <v>70</v>
      </c>
      <c r="B606" s="21" t="s">
        <v>84</v>
      </c>
      <c r="C606" s="21" t="s">
        <v>89</v>
      </c>
      <c r="D606" s="21" t="s">
        <v>1661</v>
      </c>
      <c r="E606" s="38" t="s">
        <v>48</v>
      </c>
      <c r="F606" s="21" t="s">
        <v>86</v>
      </c>
      <c r="G606" s="35" t="s">
        <v>87</v>
      </c>
      <c r="H606" s="24" t="s">
        <v>77</v>
      </c>
      <c r="I606" s="21" t="s">
        <v>1615</v>
      </c>
      <c r="J606" s="35" t="s">
        <v>1662</v>
      </c>
      <c r="K606" s="24">
        <v>8400000</v>
      </c>
      <c r="L606" s="27" t="s">
        <v>1125</v>
      </c>
      <c r="M606" s="25">
        <v>41974</v>
      </c>
      <c r="N606" s="35" t="s">
        <v>1042</v>
      </c>
      <c r="O606" s="35" t="s">
        <v>30</v>
      </c>
    </row>
    <row r="607" spans="1:15" ht="33.75">
      <c r="A607" s="23">
        <v>702</v>
      </c>
      <c r="B607" s="44" t="s">
        <v>379</v>
      </c>
      <c r="C607" s="101">
        <v>4560591</v>
      </c>
      <c r="D607" s="45" t="s">
        <v>1688</v>
      </c>
      <c r="E607" s="38" t="s">
        <v>48</v>
      </c>
      <c r="F607" s="101">
        <v>876</v>
      </c>
      <c r="G607" s="45" t="s">
        <v>35</v>
      </c>
      <c r="H607" s="45">
        <v>1</v>
      </c>
      <c r="I607" s="101">
        <v>45</v>
      </c>
      <c r="J607" s="45" t="s">
        <v>1105</v>
      </c>
      <c r="K607" s="46">
        <v>19500000</v>
      </c>
      <c r="L607" s="44" t="s">
        <v>1125</v>
      </c>
      <c r="M607" s="47">
        <v>41609</v>
      </c>
      <c r="N607" s="35" t="s">
        <v>1042</v>
      </c>
      <c r="O607" s="45" t="s">
        <v>30</v>
      </c>
    </row>
    <row r="608" spans="1:15" ht="33.75">
      <c r="A608" s="21" t="s">
        <v>1664</v>
      </c>
      <c r="B608" s="44" t="s">
        <v>1665</v>
      </c>
      <c r="C608" s="44" t="s">
        <v>1663</v>
      </c>
      <c r="D608" s="45" t="s">
        <v>1689</v>
      </c>
      <c r="E608" s="38" t="s">
        <v>48</v>
      </c>
      <c r="F608" s="44" t="s">
        <v>153</v>
      </c>
      <c r="G608" s="28" t="s">
        <v>154</v>
      </c>
      <c r="H608" s="45">
        <v>1312</v>
      </c>
      <c r="I608" s="44" t="s">
        <v>285</v>
      </c>
      <c r="J608" s="45" t="s">
        <v>1105</v>
      </c>
      <c r="K608" s="46">
        <v>12100000</v>
      </c>
      <c r="L608" s="44" t="s">
        <v>1125</v>
      </c>
      <c r="M608" s="47">
        <v>41609</v>
      </c>
      <c r="N608" s="35" t="s">
        <v>1042</v>
      </c>
      <c r="O608" s="45" t="s">
        <v>30</v>
      </c>
    </row>
    <row r="609" spans="1:97" ht="56.25">
      <c r="A609" s="21" t="s">
        <v>1666</v>
      </c>
      <c r="B609" s="44" t="s">
        <v>381</v>
      </c>
      <c r="C609" s="44" t="s">
        <v>1685</v>
      </c>
      <c r="D609" s="45" t="s">
        <v>1690</v>
      </c>
      <c r="E609" s="38" t="s">
        <v>48</v>
      </c>
      <c r="F609" s="44" t="s">
        <v>1691</v>
      </c>
      <c r="G609" s="45" t="s">
        <v>35</v>
      </c>
      <c r="H609" s="45">
        <v>1</v>
      </c>
      <c r="I609" s="44" t="s">
        <v>285</v>
      </c>
      <c r="J609" s="45" t="s">
        <v>1105</v>
      </c>
      <c r="K609" s="46">
        <v>5550000</v>
      </c>
      <c r="L609" s="44" t="s">
        <v>1125</v>
      </c>
      <c r="M609" s="47">
        <v>41609</v>
      </c>
      <c r="N609" s="35" t="s">
        <v>1042</v>
      </c>
      <c r="O609" s="45" t="s">
        <v>30</v>
      </c>
    </row>
    <row r="610" spans="1:97" ht="33.75">
      <c r="A610" s="38" t="s">
        <v>1667</v>
      </c>
      <c r="B610" s="35">
        <v>45.31</v>
      </c>
      <c r="C610" s="35">
        <v>4530010</v>
      </c>
      <c r="D610" s="35" t="s">
        <v>1668</v>
      </c>
      <c r="E610" s="38" t="s">
        <v>48</v>
      </c>
      <c r="F610" s="21" t="s">
        <v>34</v>
      </c>
      <c r="G610" s="35" t="s">
        <v>35</v>
      </c>
      <c r="H610" s="35">
        <v>1</v>
      </c>
      <c r="I610" s="21" t="s">
        <v>423</v>
      </c>
      <c r="J610" s="21" t="s">
        <v>1669</v>
      </c>
      <c r="K610" s="24">
        <v>1625000</v>
      </c>
      <c r="L610" s="27" t="s">
        <v>1124</v>
      </c>
      <c r="M610" s="25">
        <v>41639</v>
      </c>
      <c r="N610" s="35" t="s">
        <v>1042</v>
      </c>
      <c r="O610" s="35" t="s">
        <v>30</v>
      </c>
    </row>
    <row r="611" spans="1:97" ht="45">
      <c r="A611" s="21" t="s">
        <v>1670</v>
      </c>
      <c r="B611" s="21" t="s">
        <v>1671</v>
      </c>
      <c r="C611" s="21" t="s">
        <v>885</v>
      </c>
      <c r="D611" s="35" t="s">
        <v>1735</v>
      </c>
      <c r="E611" s="38" t="s">
        <v>48</v>
      </c>
      <c r="F611" s="21" t="s">
        <v>34</v>
      </c>
      <c r="G611" s="35" t="s">
        <v>35</v>
      </c>
      <c r="H611" s="35" t="s">
        <v>77</v>
      </c>
      <c r="I611" s="21" t="s">
        <v>359</v>
      </c>
      <c r="J611" s="35" t="s">
        <v>1272</v>
      </c>
      <c r="K611" s="24">
        <v>2600000</v>
      </c>
      <c r="L611" s="21" t="s">
        <v>1125</v>
      </c>
      <c r="M611" s="25">
        <v>41699</v>
      </c>
      <c r="N611" s="28" t="s">
        <v>1042</v>
      </c>
      <c r="O611" s="35" t="s">
        <v>30</v>
      </c>
    </row>
    <row r="612" spans="1:97" ht="56.25">
      <c r="A612" s="35">
        <v>707</v>
      </c>
      <c r="B612" s="21" t="s">
        <v>1671</v>
      </c>
      <c r="C612" s="21" t="s">
        <v>885</v>
      </c>
      <c r="D612" s="35" t="s">
        <v>1736</v>
      </c>
      <c r="E612" s="38" t="s">
        <v>48</v>
      </c>
      <c r="F612" s="35">
        <v>876</v>
      </c>
      <c r="G612" s="35" t="s">
        <v>35</v>
      </c>
      <c r="H612" s="35" t="s">
        <v>77</v>
      </c>
      <c r="I612" s="21" t="s">
        <v>359</v>
      </c>
      <c r="J612" s="35" t="s">
        <v>1272</v>
      </c>
      <c r="K612" s="24">
        <v>2700000</v>
      </c>
      <c r="L612" s="35" t="s">
        <v>1125</v>
      </c>
      <c r="M612" s="25">
        <v>41699</v>
      </c>
      <c r="N612" s="28" t="s">
        <v>1042</v>
      </c>
      <c r="O612" s="35" t="s">
        <v>30</v>
      </c>
    </row>
    <row r="613" spans="1:97" ht="45">
      <c r="A613" s="21" t="s">
        <v>1672</v>
      </c>
      <c r="B613" s="21" t="s">
        <v>126</v>
      </c>
      <c r="C613" s="21" t="s">
        <v>1673</v>
      </c>
      <c r="D613" s="35" t="s">
        <v>1674</v>
      </c>
      <c r="E613" s="38" t="s">
        <v>48</v>
      </c>
      <c r="F613" s="21" t="s">
        <v>34</v>
      </c>
      <c r="G613" s="35" t="s">
        <v>35</v>
      </c>
      <c r="H613" s="24" t="s">
        <v>77</v>
      </c>
      <c r="I613" s="21" t="s">
        <v>359</v>
      </c>
      <c r="J613" s="35" t="s">
        <v>1272</v>
      </c>
      <c r="K613" s="24">
        <v>700000</v>
      </c>
      <c r="L613" s="21" t="s">
        <v>1124</v>
      </c>
      <c r="M613" s="25">
        <v>41639</v>
      </c>
      <c r="N613" s="35" t="s">
        <v>1042</v>
      </c>
      <c r="O613" s="35" t="s">
        <v>30</v>
      </c>
    </row>
    <row r="614" spans="1:97" ht="56.25">
      <c r="A614" s="38" t="s">
        <v>1675</v>
      </c>
      <c r="B614" s="21" t="s">
        <v>1676</v>
      </c>
      <c r="C614" s="21" t="s">
        <v>1677</v>
      </c>
      <c r="D614" s="35" t="s">
        <v>1678</v>
      </c>
      <c r="E614" s="38" t="s">
        <v>48</v>
      </c>
      <c r="F614" s="21" t="s">
        <v>34</v>
      </c>
      <c r="G614" s="35" t="s">
        <v>35</v>
      </c>
      <c r="H614" s="35">
        <v>1</v>
      </c>
      <c r="I614" s="35">
        <v>45286585000</v>
      </c>
      <c r="J614" s="35" t="s">
        <v>1293</v>
      </c>
      <c r="K614" s="24">
        <v>910000</v>
      </c>
      <c r="L614" s="21" t="s">
        <v>1125</v>
      </c>
      <c r="M614" s="25">
        <v>41633</v>
      </c>
      <c r="N614" s="35" t="s">
        <v>1038</v>
      </c>
      <c r="O614" s="35" t="s">
        <v>30</v>
      </c>
    </row>
    <row r="615" spans="1:97" ht="45">
      <c r="A615" s="21" t="s">
        <v>1679</v>
      </c>
      <c r="B615" s="27" t="s">
        <v>1515</v>
      </c>
      <c r="C615" s="27" t="s">
        <v>1516</v>
      </c>
      <c r="D615" s="28" t="s">
        <v>1517</v>
      </c>
      <c r="E615" s="38" t="s">
        <v>48</v>
      </c>
      <c r="F615" s="27" t="s">
        <v>99</v>
      </c>
      <c r="G615" s="28" t="s">
        <v>173</v>
      </c>
      <c r="H615" s="29">
        <v>1</v>
      </c>
      <c r="I615" s="27" t="s">
        <v>285</v>
      </c>
      <c r="J615" s="28" t="s">
        <v>1105</v>
      </c>
      <c r="K615" s="29">
        <v>4920000</v>
      </c>
      <c r="L615" s="27" t="s">
        <v>1125</v>
      </c>
      <c r="M615" s="30">
        <v>41608</v>
      </c>
      <c r="N615" s="26" t="s">
        <v>1058</v>
      </c>
      <c r="O615" s="22" t="s">
        <v>30</v>
      </c>
    </row>
    <row r="616" spans="1:97" ht="33.75">
      <c r="A616" s="21" t="s">
        <v>1681</v>
      </c>
      <c r="B616" s="21" t="s">
        <v>352</v>
      </c>
      <c r="C616" s="21" t="s">
        <v>101</v>
      </c>
      <c r="D616" s="35" t="s">
        <v>276</v>
      </c>
      <c r="E616" s="38" t="s">
        <v>48</v>
      </c>
      <c r="F616" s="21" t="s">
        <v>99</v>
      </c>
      <c r="G616" s="21" t="s">
        <v>173</v>
      </c>
      <c r="H616" s="35">
        <v>1</v>
      </c>
      <c r="I616" s="21" t="s">
        <v>132</v>
      </c>
      <c r="J616" s="21" t="s">
        <v>1669</v>
      </c>
      <c r="K616" s="24">
        <v>41055500.200000003</v>
      </c>
      <c r="L616" s="21" t="s">
        <v>1125</v>
      </c>
      <c r="M616" s="25">
        <v>41913</v>
      </c>
      <c r="N616" s="21" t="s">
        <v>1042</v>
      </c>
      <c r="O616" s="21" t="s">
        <v>30</v>
      </c>
    </row>
    <row r="617" spans="1:97" s="8" customFormat="1" ht="45">
      <c r="A617" s="21" t="s">
        <v>1693</v>
      </c>
      <c r="B617" s="35" t="s">
        <v>127</v>
      </c>
      <c r="C617" s="21" t="s">
        <v>128</v>
      </c>
      <c r="D617" s="35" t="s">
        <v>1694</v>
      </c>
      <c r="E617" s="38" t="s">
        <v>48</v>
      </c>
      <c r="F617" s="21" t="s">
        <v>34</v>
      </c>
      <c r="G617" s="35" t="s">
        <v>35</v>
      </c>
      <c r="H617" s="35">
        <v>1</v>
      </c>
      <c r="I617" s="35">
        <v>45286585000</v>
      </c>
      <c r="J617" s="35" t="s">
        <v>1293</v>
      </c>
      <c r="K617" s="24">
        <v>1900000</v>
      </c>
      <c r="L617" s="21" t="s">
        <v>1125</v>
      </c>
      <c r="M617" s="25">
        <v>41759</v>
      </c>
      <c r="N617" s="35" t="s">
        <v>1058</v>
      </c>
      <c r="O617" s="35" t="s">
        <v>30</v>
      </c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</row>
    <row r="618" spans="1:97" s="8" customFormat="1" ht="45">
      <c r="A618" s="21" t="s">
        <v>1695</v>
      </c>
      <c r="B618" s="35" t="s">
        <v>1696</v>
      </c>
      <c r="C618" s="21" t="s">
        <v>1697</v>
      </c>
      <c r="D618" s="35" t="s">
        <v>1698</v>
      </c>
      <c r="E618" s="38" t="s">
        <v>48</v>
      </c>
      <c r="F618" s="21" t="s">
        <v>1699</v>
      </c>
      <c r="G618" s="35" t="s">
        <v>35</v>
      </c>
      <c r="H618" s="35">
        <v>1</v>
      </c>
      <c r="I618" s="35">
        <v>45286585001</v>
      </c>
      <c r="J618" s="35" t="s">
        <v>1293</v>
      </c>
      <c r="K618" s="24">
        <v>3000000</v>
      </c>
      <c r="L618" s="21" t="s">
        <v>1125</v>
      </c>
      <c r="M618" s="25">
        <v>41789</v>
      </c>
      <c r="N618" s="35" t="s">
        <v>1058</v>
      </c>
      <c r="O618" s="35" t="s">
        <v>30</v>
      </c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</row>
    <row r="619" spans="1:97" s="8" customFormat="1" ht="33.75">
      <c r="A619" s="21" t="s">
        <v>1700</v>
      </c>
      <c r="B619" s="120" t="s">
        <v>216</v>
      </c>
      <c r="C619" s="120">
        <v>7260024</v>
      </c>
      <c r="D619" s="120" t="s">
        <v>1701</v>
      </c>
      <c r="E619" s="38" t="s">
        <v>48</v>
      </c>
      <c r="F619" s="120">
        <v>876</v>
      </c>
      <c r="G619" s="120" t="s">
        <v>35</v>
      </c>
      <c r="H619" s="120">
        <v>1</v>
      </c>
      <c r="I619" s="120">
        <v>45286565000</v>
      </c>
      <c r="J619" s="120" t="s">
        <v>1105</v>
      </c>
      <c r="K619" s="51">
        <v>2480509</v>
      </c>
      <c r="L619" s="120" t="s">
        <v>1125</v>
      </c>
      <c r="M619" s="25">
        <v>41973</v>
      </c>
      <c r="N619" s="120" t="s">
        <v>1042</v>
      </c>
      <c r="O619" s="120" t="s">
        <v>30</v>
      </c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</row>
    <row r="620" spans="1:97" s="48" customFormat="1" ht="33.75">
      <c r="A620" s="21" t="s">
        <v>1703</v>
      </c>
      <c r="B620" s="21" t="s">
        <v>203</v>
      </c>
      <c r="C620" s="21" t="s">
        <v>293</v>
      </c>
      <c r="D620" s="35" t="s">
        <v>331</v>
      </c>
      <c r="E620" s="38" t="s">
        <v>48</v>
      </c>
      <c r="F620" s="21" t="s">
        <v>34</v>
      </c>
      <c r="G620" s="35" t="s">
        <v>35</v>
      </c>
      <c r="H620" s="35">
        <v>1</v>
      </c>
      <c r="I620" s="21" t="s">
        <v>1329</v>
      </c>
      <c r="J620" s="35" t="s">
        <v>1704</v>
      </c>
      <c r="K620" s="24">
        <v>800000</v>
      </c>
      <c r="L620" s="21" t="s">
        <v>1125</v>
      </c>
      <c r="M620" s="25">
        <v>41609</v>
      </c>
      <c r="N620" s="35" t="s">
        <v>1042</v>
      </c>
      <c r="O620" s="35" t="s">
        <v>30</v>
      </c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</row>
    <row r="621" spans="1:97" s="8" customFormat="1" ht="33.75">
      <c r="A621" s="21" t="s">
        <v>1705</v>
      </c>
      <c r="B621" s="21" t="s">
        <v>84</v>
      </c>
      <c r="C621" s="21" t="s">
        <v>1323</v>
      </c>
      <c r="D621" s="58" t="s">
        <v>1025</v>
      </c>
      <c r="E621" s="38" t="s">
        <v>48</v>
      </c>
      <c r="F621" s="58">
        <v>112</v>
      </c>
      <c r="G621" s="58" t="s">
        <v>87</v>
      </c>
      <c r="H621" s="63" t="s">
        <v>77</v>
      </c>
      <c r="I621" s="58">
        <v>50401000000</v>
      </c>
      <c r="J621" s="58" t="s">
        <v>1298</v>
      </c>
      <c r="K621" s="59">
        <v>21280000</v>
      </c>
      <c r="L621" s="60" t="s">
        <v>1125</v>
      </c>
      <c r="M621" s="25">
        <v>42004</v>
      </c>
      <c r="N621" s="21" t="s">
        <v>1042</v>
      </c>
      <c r="O621" s="120" t="s">
        <v>30</v>
      </c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</row>
    <row r="622" spans="1:97" s="8" customFormat="1" ht="33.75">
      <c r="A622" s="21" t="s">
        <v>1706</v>
      </c>
      <c r="B622" s="21" t="s">
        <v>1193</v>
      </c>
      <c r="C622" s="21" t="s">
        <v>1194</v>
      </c>
      <c r="D622" s="21" t="s">
        <v>1707</v>
      </c>
      <c r="E622" s="38" t="s">
        <v>48</v>
      </c>
      <c r="F622" s="21" t="s">
        <v>99</v>
      </c>
      <c r="G622" s="21" t="s">
        <v>173</v>
      </c>
      <c r="H622" s="35">
        <v>1</v>
      </c>
      <c r="I622" s="21" t="s">
        <v>469</v>
      </c>
      <c r="J622" s="102" t="s">
        <v>470</v>
      </c>
      <c r="K622" s="24">
        <v>654000</v>
      </c>
      <c r="L622" s="21" t="s">
        <v>1125</v>
      </c>
      <c r="M622" s="25">
        <v>41639</v>
      </c>
      <c r="N622" s="21" t="s">
        <v>1042</v>
      </c>
      <c r="O622" s="21" t="s">
        <v>71</v>
      </c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</row>
    <row r="623" spans="1:97" s="8" customFormat="1" ht="33.75">
      <c r="A623" s="21" t="s">
        <v>1708</v>
      </c>
      <c r="B623" s="21" t="s">
        <v>387</v>
      </c>
      <c r="C623" s="21" t="s">
        <v>967</v>
      </c>
      <c r="D623" s="21" t="s">
        <v>1181</v>
      </c>
      <c r="E623" s="38" t="s">
        <v>48</v>
      </c>
      <c r="F623" s="21" t="s">
        <v>34</v>
      </c>
      <c r="G623" s="21" t="s">
        <v>35</v>
      </c>
      <c r="H623" s="21" t="s">
        <v>1</v>
      </c>
      <c r="I623" s="21" t="s">
        <v>3</v>
      </c>
      <c r="J623" s="21" t="s">
        <v>468</v>
      </c>
      <c r="K623" s="24">
        <v>1884000</v>
      </c>
      <c r="L623" s="21" t="s">
        <v>1125</v>
      </c>
      <c r="M623" s="25">
        <v>41974</v>
      </c>
      <c r="N623" s="21" t="s">
        <v>1042</v>
      </c>
      <c r="O623" s="21" t="s">
        <v>30</v>
      </c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</row>
    <row r="624" spans="1:97" ht="33.75">
      <c r="A624" s="21" t="s">
        <v>1709</v>
      </c>
      <c r="B624" s="21" t="s">
        <v>84</v>
      </c>
      <c r="C624" s="21" t="s">
        <v>89</v>
      </c>
      <c r="D624" s="35" t="s">
        <v>1209</v>
      </c>
      <c r="E624" s="38" t="s">
        <v>48</v>
      </c>
      <c r="F624" s="21" t="s">
        <v>34</v>
      </c>
      <c r="G624" s="21" t="s">
        <v>35</v>
      </c>
      <c r="H624" s="35">
        <v>1</v>
      </c>
      <c r="I624" s="21" t="s">
        <v>469</v>
      </c>
      <c r="J624" s="35" t="s">
        <v>470</v>
      </c>
      <c r="K624" s="24">
        <v>10000000</v>
      </c>
      <c r="L624" s="21" t="s">
        <v>1125</v>
      </c>
      <c r="M624" s="25">
        <v>42004</v>
      </c>
      <c r="N624" s="21" t="s">
        <v>1042</v>
      </c>
      <c r="O624" s="35" t="s">
        <v>30</v>
      </c>
    </row>
    <row r="625" spans="1:97 13756:16374" s="8" customFormat="1" ht="33.75">
      <c r="A625" s="21" t="s">
        <v>1710</v>
      </c>
      <c r="B625" s="21" t="s">
        <v>384</v>
      </c>
      <c r="C625" s="21" t="s">
        <v>385</v>
      </c>
      <c r="D625" s="35" t="s">
        <v>1711</v>
      </c>
      <c r="E625" s="38" t="s">
        <v>48</v>
      </c>
      <c r="F625" s="21" t="s">
        <v>34</v>
      </c>
      <c r="G625" s="35" t="s">
        <v>35</v>
      </c>
      <c r="H625" s="24" t="s">
        <v>77</v>
      </c>
      <c r="I625" s="21" t="s">
        <v>469</v>
      </c>
      <c r="J625" s="35" t="s">
        <v>470</v>
      </c>
      <c r="K625" s="24">
        <v>1620000</v>
      </c>
      <c r="L625" s="21" t="s">
        <v>1125</v>
      </c>
      <c r="M625" s="25">
        <v>42004</v>
      </c>
      <c r="N625" s="35" t="s">
        <v>1042</v>
      </c>
      <c r="O625" s="35" t="s">
        <v>30</v>
      </c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</row>
    <row r="626" spans="1:97 13756:16374" s="8" customFormat="1" ht="33.75">
      <c r="A626" s="21" t="s">
        <v>1712</v>
      </c>
      <c r="B626" s="21" t="s">
        <v>384</v>
      </c>
      <c r="C626" s="21" t="s">
        <v>385</v>
      </c>
      <c r="D626" s="35" t="s">
        <v>1713</v>
      </c>
      <c r="E626" s="38" t="s">
        <v>48</v>
      </c>
      <c r="F626" s="21" t="s">
        <v>34</v>
      </c>
      <c r="G626" s="35" t="s">
        <v>35</v>
      </c>
      <c r="H626" s="24" t="s">
        <v>77</v>
      </c>
      <c r="I626" s="21" t="s">
        <v>469</v>
      </c>
      <c r="J626" s="35" t="s">
        <v>470</v>
      </c>
      <c r="K626" s="24">
        <v>1440000</v>
      </c>
      <c r="L626" s="21" t="s">
        <v>1125</v>
      </c>
      <c r="M626" s="25">
        <v>42004</v>
      </c>
      <c r="N626" s="35" t="s">
        <v>1042</v>
      </c>
      <c r="O626" s="35" t="s">
        <v>30</v>
      </c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TIB626" s="1"/>
      <c r="TIC626" s="1"/>
      <c r="TID626" s="1"/>
      <c r="TIE626" s="1"/>
      <c r="TIF626" s="1"/>
      <c r="TIG626" s="1"/>
      <c r="TIH626" s="1"/>
      <c r="TII626" s="1"/>
      <c r="TIJ626" s="1"/>
      <c r="TIK626" s="1"/>
      <c r="TIL626" s="1"/>
      <c r="TIM626" s="1"/>
      <c r="TIN626" s="1"/>
      <c r="TIO626" s="1"/>
      <c r="TIP626" s="1"/>
      <c r="TIQ626" s="1"/>
      <c r="TIR626" s="1"/>
      <c r="TIS626" s="1"/>
      <c r="TIT626" s="1"/>
      <c r="TIU626" s="1"/>
      <c r="TIV626" s="1"/>
      <c r="TIW626" s="1"/>
      <c r="TIX626" s="1"/>
      <c r="TIY626" s="1"/>
      <c r="TIZ626" s="1"/>
      <c r="TJA626" s="1"/>
      <c r="TJB626" s="1"/>
      <c r="TJC626" s="1"/>
      <c r="TJD626" s="1"/>
      <c r="TJE626" s="1"/>
      <c r="TJF626" s="1"/>
      <c r="TJG626" s="1"/>
      <c r="TJH626" s="1"/>
      <c r="TJI626" s="1"/>
      <c r="TJJ626" s="1"/>
      <c r="TJK626" s="1"/>
      <c r="TJL626" s="1"/>
      <c r="TJM626" s="1"/>
      <c r="TJN626" s="1"/>
      <c r="TJO626" s="1"/>
      <c r="TJP626" s="1"/>
      <c r="TJQ626" s="1"/>
      <c r="TJR626" s="1"/>
      <c r="TJS626" s="1"/>
      <c r="TJT626" s="1"/>
      <c r="TJU626" s="1"/>
      <c r="TJV626" s="1"/>
      <c r="TJW626" s="1"/>
      <c r="TJX626" s="1"/>
      <c r="TJY626" s="1"/>
      <c r="TJZ626" s="1"/>
      <c r="TKA626" s="1"/>
      <c r="TKB626" s="1"/>
      <c r="TKC626" s="1"/>
      <c r="TKD626" s="1"/>
      <c r="TKE626" s="1"/>
      <c r="TKF626" s="1"/>
      <c r="TKG626" s="1"/>
      <c r="TKH626" s="1"/>
      <c r="TKI626" s="1"/>
      <c r="TKJ626" s="1"/>
      <c r="TKK626" s="1"/>
      <c r="TKL626" s="1"/>
      <c r="TKM626" s="1"/>
      <c r="TKN626" s="1"/>
      <c r="TKO626" s="1"/>
      <c r="TKP626" s="1"/>
      <c r="TKQ626" s="1"/>
      <c r="TKR626" s="1"/>
      <c r="TKS626" s="1"/>
      <c r="TKT626" s="1"/>
      <c r="TKU626" s="1"/>
      <c r="TKV626" s="1"/>
      <c r="TKW626" s="1"/>
      <c r="TKX626" s="1"/>
      <c r="TKY626" s="1"/>
      <c r="TKZ626" s="1"/>
      <c r="TLA626" s="1"/>
      <c r="TLB626" s="1"/>
      <c r="TLC626" s="1"/>
      <c r="TLD626" s="1"/>
      <c r="TLE626" s="1"/>
      <c r="TLF626" s="1"/>
      <c r="TLG626" s="1"/>
      <c r="TLH626" s="1"/>
      <c r="TLI626" s="1"/>
      <c r="TLJ626" s="1"/>
      <c r="TLK626" s="1"/>
      <c r="TLL626" s="1"/>
      <c r="TLM626" s="1"/>
      <c r="TLN626" s="1"/>
      <c r="TLO626" s="1"/>
      <c r="TLP626" s="1"/>
      <c r="TLQ626" s="1"/>
      <c r="TLR626" s="1"/>
      <c r="TLS626" s="1"/>
      <c r="TLT626" s="1"/>
      <c r="TLU626" s="1"/>
      <c r="TLV626" s="1"/>
      <c r="TLW626" s="1"/>
      <c r="TLX626" s="1"/>
      <c r="TLY626" s="1"/>
      <c r="TLZ626" s="1"/>
      <c r="TMA626" s="1"/>
      <c r="TMB626" s="1"/>
      <c r="TMC626" s="1"/>
      <c r="TMD626" s="1"/>
      <c r="TME626" s="1"/>
      <c r="TMF626" s="1"/>
      <c r="TMG626" s="1"/>
      <c r="TMH626" s="1"/>
      <c r="TMI626" s="1"/>
      <c r="TMJ626" s="1"/>
      <c r="TMK626" s="1"/>
      <c r="TML626" s="1"/>
      <c r="TMM626" s="1"/>
      <c r="TMN626" s="1"/>
      <c r="TMO626" s="1"/>
      <c r="TMP626" s="1"/>
      <c r="TMQ626" s="1"/>
      <c r="TMR626" s="1"/>
      <c r="TMS626" s="1"/>
      <c r="TMT626" s="1"/>
      <c r="TMU626" s="1"/>
      <c r="TMV626" s="1"/>
      <c r="TMW626" s="1"/>
      <c r="TMX626" s="1"/>
      <c r="TMY626" s="1"/>
      <c r="TMZ626" s="1"/>
      <c r="TNA626" s="1"/>
      <c r="TNB626" s="1"/>
      <c r="TNC626" s="1"/>
      <c r="TND626" s="1"/>
      <c r="TNE626" s="1"/>
      <c r="TNF626" s="1"/>
      <c r="TNG626" s="1"/>
      <c r="TNH626" s="1"/>
      <c r="TNI626" s="1"/>
      <c r="TNJ626" s="1"/>
      <c r="TNK626" s="1"/>
      <c r="TNL626" s="1"/>
      <c r="TNM626" s="1"/>
      <c r="TNN626" s="1"/>
      <c r="TNO626" s="1"/>
      <c r="TNP626" s="1"/>
      <c r="TNQ626" s="1"/>
      <c r="TNR626" s="1"/>
      <c r="TNS626" s="1"/>
      <c r="TNT626" s="1"/>
      <c r="TNU626" s="1"/>
      <c r="TNV626" s="1"/>
      <c r="TNW626" s="1"/>
      <c r="TNX626" s="1"/>
      <c r="TNY626" s="1"/>
      <c r="TNZ626" s="1"/>
      <c r="TOA626" s="1"/>
      <c r="TOB626" s="1"/>
      <c r="TOC626" s="1"/>
      <c r="TOD626" s="1"/>
      <c r="TOE626" s="1"/>
      <c r="TOF626" s="1"/>
      <c r="TOG626" s="1"/>
      <c r="TOH626" s="1"/>
      <c r="TOI626" s="1"/>
      <c r="TOJ626" s="1"/>
      <c r="TOK626" s="1"/>
      <c r="TOL626" s="1"/>
      <c r="TOM626" s="1"/>
      <c r="TON626" s="1"/>
      <c r="TOO626" s="1"/>
      <c r="TOP626" s="1"/>
      <c r="TOQ626" s="1"/>
      <c r="TOR626" s="1"/>
      <c r="TOS626" s="1"/>
      <c r="TOT626" s="1"/>
      <c r="TOU626" s="1"/>
      <c r="TOV626" s="1"/>
      <c r="TOW626" s="1"/>
      <c r="TOX626" s="1"/>
      <c r="TOY626" s="1"/>
      <c r="TOZ626" s="1"/>
      <c r="TPA626" s="1"/>
      <c r="TPB626" s="1"/>
      <c r="TPC626" s="1"/>
      <c r="TPD626" s="1"/>
      <c r="TPE626" s="1"/>
      <c r="TPF626" s="1"/>
      <c r="TPG626" s="1"/>
      <c r="TPH626" s="1"/>
      <c r="TPI626" s="1"/>
      <c r="TPJ626" s="1"/>
      <c r="TPK626" s="1"/>
      <c r="TPL626" s="1"/>
      <c r="TPM626" s="1"/>
      <c r="TPN626" s="1"/>
      <c r="TPO626" s="1"/>
      <c r="TPP626" s="1"/>
      <c r="TPQ626" s="1"/>
      <c r="TPR626" s="1"/>
      <c r="TPS626" s="1"/>
      <c r="TPT626" s="1"/>
      <c r="TPU626" s="1"/>
      <c r="TPV626" s="1"/>
      <c r="TPW626" s="1"/>
      <c r="TPX626" s="1"/>
      <c r="TPY626" s="1"/>
      <c r="TPZ626" s="1"/>
      <c r="TQA626" s="1"/>
      <c r="TQB626" s="1"/>
      <c r="TQC626" s="1"/>
      <c r="TQD626" s="1"/>
      <c r="TQE626" s="1"/>
      <c r="TQF626" s="1"/>
      <c r="TQG626" s="1"/>
      <c r="TQH626" s="1"/>
      <c r="TQI626" s="1"/>
      <c r="TQJ626" s="1"/>
      <c r="TQK626" s="1"/>
      <c r="TQL626" s="1"/>
      <c r="TQM626" s="1"/>
      <c r="TQN626" s="1"/>
      <c r="TQO626" s="1"/>
      <c r="TQP626" s="1"/>
      <c r="TQQ626" s="1"/>
      <c r="TQR626" s="1"/>
      <c r="TQS626" s="1"/>
      <c r="TQT626" s="1"/>
      <c r="TQU626" s="1"/>
      <c r="TQV626" s="1"/>
      <c r="TQW626" s="1"/>
      <c r="TQX626" s="1"/>
      <c r="TQY626" s="1"/>
      <c r="TQZ626" s="1"/>
      <c r="TRA626" s="1"/>
      <c r="TRB626" s="1"/>
      <c r="TRC626" s="1"/>
      <c r="TRD626" s="1"/>
      <c r="TRE626" s="1"/>
      <c r="TRF626" s="1"/>
      <c r="TRG626" s="1"/>
      <c r="TRH626" s="1"/>
      <c r="TRI626" s="1"/>
      <c r="TRJ626" s="1"/>
      <c r="TRK626" s="1"/>
      <c r="TRL626" s="1"/>
      <c r="TRM626" s="1"/>
      <c r="TRN626" s="1"/>
      <c r="TRO626" s="1"/>
      <c r="TRP626" s="1"/>
      <c r="TRQ626" s="1"/>
      <c r="TRR626" s="1"/>
      <c r="TRS626" s="1"/>
      <c r="TRT626" s="1"/>
      <c r="TRU626" s="1"/>
      <c r="TRV626" s="1"/>
      <c r="TRW626" s="1"/>
      <c r="TRX626" s="1"/>
      <c r="TRY626" s="1"/>
      <c r="TRZ626" s="1"/>
      <c r="TSA626" s="1"/>
      <c r="TSB626" s="1"/>
      <c r="TSC626" s="1"/>
      <c r="TSD626" s="1"/>
      <c r="TSE626" s="1"/>
      <c r="TSF626" s="1"/>
      <c r="TSG626" s="1"/>
      <c r="TSH626" s="1"/>
      <c r="TSI626" s="1"/>
      <c r="TSJ626" s="1"/>
      <c r="TSK626" s="1"/>
      <c r="TSL626" s="1"/>
      <c r="TSM626" s="1"/>
      <c r="TSN626" s="1"/>
      <c r="TSO626" s="1"/>
      <c r="TSP626" s="1"/>
      <c r="TSQ626" s="1"/>
      <c r="TSR626" s="1"/>
      <c r="TSS626" s="1"/>
      <c r="TST626" s="1"/>
      <c r="TSU626" s="1"/>
      <c r="TSV626" s="1"/>
      <c r="TSW626" s="1"/>
      <c r="TSX626" s="1"/>
      <c r="TSY626" s="1"/>
      <c r="TSZ626" s="1"/>
      <c r="TTA626" s="1"/>
      <c r="TTB626" s="1"/>
      <c r="TTC626" s="1"/>
      <c r="TTD626" s="1"/>
      <c r="TTE626" s="1"/>
      <c r="TTF626" s="1"/>
      <c r="TTG626" s="1"/>
      <c r="TTH626" s="1"/>
      <c r="TTI626" s="1"/>
      <c r="TTJ626" s="1"/>
      <c r="TTK626" s="1"/>
      <c r="TTL626" s="1"/>
      <c r="TTM626" s="1"/>
      <c r="TTN626" s="1"/>
      <c r="TTO626" s="1"/>
      <c r="TTP626" s="1"/>
      <c r="TTQ626" s="1"/>
      <c r="TTR626" s="1"/>
      <c r="TTS626" s="1"/>
      <c r="TTT626" s="1"/>
      <c r="TTU626" s="1"/>
      <c r="TTV626" s="1"/>
      <c r="TTW626" s="1"/>
      <c r="TTX626" s="1"/>
      <c r="TTY626" s="1"/>
      <c r="TTZ626" s="1"/>
      <c r="TUA626" s="1"/>
      <c r="TUB626" s="1"/>
      <c r="TUC626" s="1"/>
      <c r="TUD626" s="1"/>
      <c r="TUE626" s="1"/>
      <c r="TUF626" s="1"/>
      <c r="TUG626" s="1"/>
      <c r="TUH626" s="1"/>
      <c r="TUI626" s="1"/>
      <c r="TUJ626" s="1"/>
      <c r="TUK626" s="1"/>
      <c r="TUL626" s="1"/>
      <c r="TUM626" s="1"/>
      <c r="TUN626" s="1"/>
      <c r="TUO626" s="1"/>
      <c r="TUP626" s="1"/>
      <c r="TUQ626" s="1"/>
      <c r="TUR626" s="1"/>
      <c r="TUS626" s="1"/>
      <c r="TUT626" s="1"/>
      <c r="TUU626" s="1"/>
      <c r="TUV626" s="1"/>
      <c r="TUW626" s="1"/>
      <c r="TUX626" s="1"/>
      <c r="TUY626" s="1"/>
      <c r="TUZ626" s="1"/>
      <c r="TVA626" s="1"/>
      <c r="TVB626" s="1"/>
      <c r="TVC626" s="1"/>
      <c r="TVD626" s="1"/>
      <c r="TVE626" s="1"/>
      <c r="TVF626" s="1"/>
      <c r="TVG626" s="1"/>
      <c r="TVH626" s="1"/>
      <c r="TVI626" s="1"/>
      <c r="TVJ626" s="1"/>
      <c r="TVK626" s="1"/>
      <c r="TVL626" s="1"/>
      <c r="TVM626" s="1"/>
      <c r="TVN626" s="1"/>
      <c r="TVO626" s="1"/>
      <c r="TVP626" s="1"/>
      <c r="TVQ626" s="1"/>
      <c r="TVR626" s="1"/>
      <c r="TVS626" s="1"/>
      <c r="TVT626" s="1"/>
      <c r="TVU626" s="1"/>
      <c r="TVV626" s="1"/>
      <c r="TVW626" s="1"/>
      <c r="TVX626" s="1"/>
      <c r="TVY626" s="1"/>
      <c r="TVZ626" s="1"/>
      <c r="TWA626" s="1"/>
      <c r="TWB626" s="1"/>
      <c r="TWC626" s="1"/>
      <c r="TWD626" s="1"/>
      <c r="TWE626" s="1"/>
      <c r="TWF626" s="1"/>
      <c r="TWG626" s="1"/>
      <c r="TWH626" s="1"/>
      <c r="TWI626" s="1"/>
      <c r="TWJ626" s="1"/>
      <c r="TWK626" s="1"/>
      <c r="TWL626" s="1"/>
      <c r="TWM626" s="1"/>
      <c r="TWN626" s="1"/>
      <c r="TWO626" s="1"/>
      <c r="TWP626" s="1"/>
      <c r="TWQ626" s="1"/>
      <c r="TWR626" s="1"/>
      <c r="TWS626" s="1"/>
      <c r="TWT626" s="1"/>
      <c r="TWU626" s="1"/>
      <c r="TWV626" s="1"/>
      <c r="TWW626" s="1"/>
      <c r="TWX626" s="1"/>
      <c r="TWY626" s="1"/>
      <c r="TWZ626" s="1"/>
      <c r="TXA626" s="1"/>
      <c r="TXB626" s="1"/>
      <c r="TXC626" s="1"/>
      <c r="TXD626" s="1"/>
      <c r="TXE626" s="1"/>
      <c r="TXF626" s="1"/>
      <c r="TXG626" s="1"/>
      <c r="TXH626" s="1"/>
      <c r="TXI626" s="1"/>
      <c r="TXJ626" s="1"/>
      <c r="TXK626" s="1"/>
      <c r="TXL626" s="1"/>
      <c r="TXM626" s="1"/>
      <c r="TXN626" s="1"/>
      <c r="TXO626" s="1"/>
      <c r="TXP626" s="1"/>
      <c r="TXQ626" s="1"/>
      <c r="TXR626" s="1"/>
      <c r="TXS626" s="1"/>
      <c r="TXT626" s="1"/>
      <c r="TXU626" s="1"/>
      <c r="TXV626" s="1"/>
      <c r="TXW626" s="1"/>
      <c r="TXX626" s="1"/>
      <c r="TXY626" s="1"/>
      <c r="TXZ626" s="1"/>
      <c r="TYA626" s="1"/>
      <c r="TYB626" s="1"/>
      <c r="TYC626" s="1"/>
      <c r="TYD626" s="1"/>
      <c r="TYE626" s="1"/>
      <c r="TYF626" s="1"/>
      <c r="TYG626" s="1"/>
      <c r="TYH626" s="1"/>
      <c r="TYI626" s="1"/>
      <c r="TYJ626" s="1"/>
      <c r="TYK626" s="1"/>
      <c r="TYL626" s="1"/>
      <c r="TYM626" s="1"/>
      <c r="TYN626" s="1"/>
      <c r="TYO626" s="1"/>
      <c r="TYP626" s="1"/>
      <c r="TYQ626" s="1"/>
      <c r="TYR626" s="1"/>
      <c r="TYS626" s="1"/>
      <c r="TYT626" s="1"/>
      <c r="TYU626" s="1"/>
      <c r="TYV626" s="1"/>
      <c r="TYW626" s="1"/>
      <c r="TYX626" s="1"/>
      <c r="TYY626" s="1"/>
      <c r="TYZ626" s="1"/>
      <c r="TZA626" s="1"/>
      <c r="TZB626" s="1"/>
      <c r="TZC626" s="1"/>
      <c r="TZD626" s="1"/>
      <c r="TZE626" s="1"/>
      <c r="TZF626" s="1"/>
      <c r="TZG626" s="1"/>
      <c r="TZH626" s="1"/>
      <c r="TZI626" s="1"/>
      <c r="TZJ626" s="1"/>
      <c r="TZK626" s="1"/>
      <c r="TZL626" s="1"/>
      <c r="TZM626" s="1"/>
      <c r="TZN626" s="1"/>
      <c r="TZO626" s="1"/>
      <c r="TZP626" s="1"/>
      <c r="TZQ626" s="1"/>
      <c r="TZR626" s="1"/>
      <c r="TZS626" s="1"/>
      <c r="TZT626" s="1"/>
      <c r="TZU626" s="1"/>
      <c r="TZV626" s="1"/>
      <c r="TZW626" s="1"/>
      <c r="TZX626" s="1"/>
      <c r="TZY626" s="1"/>
      <c r="TZZ626" s="1"/>
      <c r="UAA626" s="1"/>
      <c r="UAB626" s="1"/>
      <c r="UAC626" s="1"/>
      <c r="UAD626" s="1"/>
      <c r="UAE626" s="1"/>
      <c r="UAF626" s="1"/>
      <c r="UAG626" s="1"/>
      <c r="UAH626" s="1"/>
      <c r="UAI626" s="1"/>
      <c r="UAJ626" s="1"/>
      <c r="UAK626" s="1"/>
      <c r="UAL626" s="1"/>
      <c r="UAM626" s="1"/>
      <c r="UAN626" s="1"/>
      <c r="UAO626" s="1"/>
      <c r="UAP626" s="1"/>
      <c r="UAQ626" s="1"/>
      <c r="UAR626" s="1"/>
      <c r="UAS626" s="1"/>
      <c r="UAT626" s="1"/>
      <c r="UAU626" s="1"/>
      <c r="UAV626" s="1"/>
      <c r="UAW626" s="1"/>
      <c r="UAX626" s="1"/>
      <c r="UAY626" s="1"/>
      <c r="UAZ626" s="1"/>
      <c r="UBA626" s="1"/>
      <c r="UBB626" s="1"/>
      <c r="UBC626" s="1"/>
      <c r="UBD626" s="1"/>
      <c r="UBE626" s="1"/>
      <c r="UBF626" s="1"/>
      <c r="UBG626" s="1"/>
      <c r="UBH626" s="1"/>
      <c r="UBI626" s="1"/>
      <c r="UBJ626" s="1"/>
      <c r="UBK626" s="1"/>
      <c r="UBL626" s="1"/>
      <c r="UBM626" s="1"/>
      <c r="UBN626" s="1"/>
      <c r="UBO626" s="1"/>
      <c r="UBP626" s="1"/>
      <c r="UBQ626" s="1"/>
      <c r="UBR626" s="1"/>
      <c r="UBS626" s="1"/>
      <c r="UBT626" s="1"/>
      <c r="UBU626" s="1"/>
      <c r="UBV626" s="1"/>
      <c r="UBW626" s="1"/>
      <c r="UBX626" s="1"/>
      <c r="UBY626" s="1"/>
      <c r="UBZ626" s="1"/>
      <c r="UCA626" s="1"/>
      <c r="UCB626" s="1"/>
      <c r="UCC626" s="1"/>
      <c r="UCD626" s="1"/>
      <c r="UCE626" s="1"/>
      <c r="UCF626" s="1"/>
      <c r="UCG626" s="1"/>
      <c r="UCH626" s="1"/>
      <c r="UCI626" s="1"/>
      <c r="UCJ626" s="1"/>
      <c r="UCK626" s="1"/>
      <c r="UCL626" s="1"/>
      <c r="UCM626" s="1"/>
      <c r="UCN626" s="1"/>
      <c r="UCO626" s="1"/>
      <c r="UCP626" s="1"/>
      <c r="UCQ626" s="1"/>
      <c r="UCR626" s="1"/>
      <c r="UCS626" s="1"/>
      <c r="UCT626" s="1"/>
      <c r="UCU626" s="1"/>
      <c r="UCV626" s="1"/>
      <c r="UCW626" s="1"/>
      <c r="UCX626" s="1"/>
      <c r="UCY626" s="1"/>
      <c r="UCZ626" s="1"/>
      <c r="UDA626" s="1"/>
      <c r="UDB626" s="1"/>
      <c r="UDC626" s="1"/>
      <c r="UDD626" s="1"/>
      <c r="UDE626" s="1"/>
      <c r="UDF626" s="1"/>
      <c r="UDG626" s="1"/>
      <c r="UDH626" s="1"/>
      <c r="UDI626" s="1"/>
      <c r="UDJ626" s="1"/>
      <c r="UDK626" s="1"/>
      <c r="UDL626" s="1"/>
      <c r="UDM626" s="1"/>
      <c r="UDN626" s="1"/>
      <c r="UDO626" s="1"/>
      <c r="UDP626" s="1"/>
      <c r="UDQ626" s="1"/>
      <c r="UDR626" s="1"/>
      <c r="UDS626" s="1"/>
      <c r="UDT626" s="1"/>
      <c r="UDU626" s="1"/>
      <c r="UDV626" s="1"/>
      <c r="UDW626" s="1"/>
      <c r="UDX626" s="1"/>
      <c r="UDY626" s="1"/>
      <c r="UDZ626" s="1"/>
      <c r="UEA626" s="1"/>
      <c r="UEB626" s="1"/>
      <c r="UEC626" s="1"/>
      <c r="UED626" s="1"/>
      <c r="UEE626" s="1"/>
      <c r="UEF626" s="1"/>
      <c r="UEG626" s="1"/>
      <c r="UEH626" s="1"/>
      <c r="UEI626" s="1"/>
      <c r="UEJ626" s="1"/>
      <c r="UEK626" s="1"/>
      <c r="UEL626" s="1"/>
      <c r="UEM626" s="1"/>
      <c r="UEN626" s="1"/>
      <c r="UEO626" s="1"/>
      <c r="UEP626" s="1"/>
      <c r="UEQ626" s="1"/>
      <c r="UER626" s="1"/>
      <c r="UES626" s="1"/>
      <c r="UET626" s="1"/>
      <c r="UEU626" s="1"/>
      <c r="UEV626" s="1"/>
      <c r="UEW626" s="1"/>
      <c r="UEX626" s="1"/>
      <c r="UEY626" s="1"/>
      <c r="UEZ626" s="1"/>
      <c r="UFA626" s="1"/>
      <c r="UFB626" s="1"/>
      <c r="UFC626" s="1"/>
      <c r="UFD626" s="1"/>
      <c r="UFE626" s="1"/>
      <c r="UFF626" s="1"/>
      <c r="UFG626" s="1"/>
      <c r="UFH626" s="1"/>
      <c r="UFI626" s="1"/>
      <c r="UFJ626" s="1"/>
      <c r="UFK626" s="1"/>
      <c r="UFL626" s="1"/>
      <c r="UFM626" s="1"/>
      <c r="UFN626" s="1"/>
      <c r="UFO626" s="1"/>
      <c r="UFP626" s="1"/>
      <c r="UFQ626" s="1"/>
      <c r="UFR626" s="1"/>
      <c r="UFS626" s="1"/>
      <c r="UFT626" s="1"/>
      <c r="UFU626" s="1"/>
      <c r="UFV626" s="1"/>
      <c r="UFW626" s="1"/>
      <c r="UFX626" s="1"/>
      <c r="UFY626" s="1"/>
      <c r="UFZ626" s="1"/>
      <c r="UGA626" s="1"/>
      <c r="UGB626" s="1"/>
      <c r="UGC626" s="1"/>
      <c r="UGD626" s="1"/>
      <c r="UGE626" s="1"/>
      <c r="UGF626" s="1"/>
      <c r="UGG626" s="1"/>
      <c r="UGH626" s="1"/>
      <c r="UGI626" s="1"/>
      <c r="UGJ626" s="1"/>
      <c r="UGK626" s="1"/>
      <c r="UGL626" s="1"/>
      <c r="UGM626" s="1"/>
      <c r="UGN626" s="1"/>
      <c r="UGO626" s="1"/>
      <c r="UGP626" s="1"/>
      <c r="UGQ626" s="1"/>
      <c r="UGR626" s="1"/>
      <c r="UGS626" s="1"/>
      <c r="UGT626" s="1"/>
      <c r="UGU626" s="1"/>
      <c r="UGV626" s="1"/>
      <c r="UGW626" s="1"/>
      <c r="UGX626" s="1"/>
      <c r="UGY626" s="1"/>
      <c r="UGZ626" s="1"/>
      <c r="UHA626" s="1"/>
      <c r="UHB626" s="1"/>
      <c r="UHC626" s="1"/>
      <c r="UHD626" s="1"/>
      <c r="UHE626" s="1"/>
      <c r="UHF626" s="1"/>
      <c r="UHG626" s="1"/>
      <c r="UHH626" s="1"/>
      <c r="UHI626" s="1"/>
      <c r="UHJ626" s="1"/>
      <c r="UHK626" s="1"/>
      <c r="UHL626" s="1"/>
      <c r="UHM626" s="1"/>
      <c r="UHN626" s="1"/>
      <c r="UHO626" s="1"/>
      <c r="UHP626" s="1"/>
      <c r="UHQ626" s="1"/>
      <c r="UHR626" s="1"/>
      <c r="UHS626" s="1"/>
      <c r="UHT626" s="1"/>
      <c r="UHU626" s="1"/>
      <c r="UHV626" s="1"/>
      <c r="UHW626" s="1"/>
      <c r="UHX626" s="1"/>
      <c r="UHY626" s="1"/>
      <c r="UHZ626" s="1"/>
      <c r="UIA626" s="1"/>
      <c r="UIB626" s="1"/>
      <c r="UIC626" s="1"/>
      <c r="UID626" s="1"/>
      <c r="UIE626" s="1"/>
      <c r="UIF626" s="1"/>
      <c r="UIG626" s="1"/>
      <c r="UIH626" s="1"/>
      <c r="UII626" s="1"/>
      <c r="UIJ626" s="1"/>
      <c r="UIK626" s="1"/>
      <c r="UIL626" s="1"/>
      <c r="UIM626" s="1"/>
      <c r="UIN626" s="1"/>
      <c r="UIO626" s="1"/>
      <c r="UIP626" s="1"/>
      <c r="UIQ626" s="1"/>
      <c r="UIR626" s="1"/>
      <c r="UIS626" s="1"/>
      <c r="UIT626" s="1"/>
      <c r="UIU626" s="1"/>
      <c r="UIV626" s="1"/>
      <c r="UIW626" s="1"/>
      <c r="UIX626" s="1"/>
      <c r="UIY626" s="1"/>
      <c r="UIZ626" s="1"/>
      <c r="UJA626" s="1"/>
      <c r="UJB626" s="1"/>
      <c r="UJC626" s="1"/>
      <c r="UJD626" s="1"/>
      <c r="UJE626" s="1"/>
      <c r="UJF626" s="1"/>
      <c r="UJG626" s="1"/>
      <c r="UJH626" s="1"/>
      <c r="UJI626" s="1"/>
      <c r="UJJ626" s="1"/>
      <c r="UJK626" s="1"/>
      <c r="UJL626" s="1"/>
      <c r="UJM626" s="1"/>
      <c r="UJN626" s="1"/>
      <c r="UJO626" s="1"/>
      <c r="UJP626" s="1"/>
      <c r="UJQ626" s="1"/>
      <c r="UJR626" s="1"/>
      <c r="UJS626" s="1"/>
      <c r="UJT626" s="1"/>
      <c r="UJU626" s="1"/>
      <c r="UJV626" s="1"/>
      <c r="UJW626" s="1"/>
      <c r="UJX626" s="1"/>
      <c r="UJY626" s="1"/>
      <c r="UJZ626" s="1"/>
      <c r="UKA626" s="1"/>
      <c r="UKB626" s="1"/>
      <c r="UKC626" s="1"/>
      <c r="UKD626" s="1"/>
      <c r="UKE626" s="1"/>
      <c r="UKF626" s="1"/>
      <c r="UKG626" s="1"/>
      <c r="UKH626" s="1"/>
      <c r="UKI626" s="1"/>
      <c r="UKJ626" s="1"/>
      <c r="UKK626" s="1"/>
      <c r="UKL626" s="1"/>
      <c r="UKM626" s="1"/>
      <c r="UKN626" s="1"/>
      <c r="UKO626" s="1"/>
      <c r="UKP626" s="1"/>
      <c r="UKQ626" s="1"/>
      <c r="UKR626" s="1"/>
      <c r="UKS626" s="1"/>
      <c r="UKT626" s="1"/>
      <c r="UKU626" s="1"/>
      <c r="UKV626" s="1"/>
      <c r="UKW626" s="1"/>
      <c r="UKX626" s="1"/>
      <c r="UKY626" s="1"/>
      <c r="UKZ626" s="1"/>
      <c r="ULA626" s="1"/>
      <c r="ULB626" s="1"/>
      <c r="ULC626" s="1"/>
      <c r="ULD626" s="1"/>
      <c r="ULE626" s="1"/>
      <c r="ULF626" s="1"/>
      <c r="ULG626" s="1"/>
      <c r="ULH626" s="1"/>
      <c r="ULI626" s="1"/>
      <c r="ULJ626" s="1"/>
      <c r="ULK626" s="1"/>
      <c r="ULL626" s="1"/>
      <c r="ULM626" s="1"/>
      <c r="ULN626" s="1"/>
      <c r="ULO626" s="1"/>
      <c r="ULP626" s="1"/>
      <c r="ULQ626" s="1"/>
      <c r="ULR626" s="1"/>
      <c r="ULS626" s="1"/>
      <c r="ULT626" s="1"/>
      <c r="ULU626" s="1"/>
      <c r="ULV626" s="1"/>
      <c r="ULW626" s="1"/>
      <c r="ULX626" s="1"/>
      <c r="ULY626" s="1"/>
      <c r="ULZ626" s="1"/>
      <c r="UMA626" s="1"/>
      <c r="UMB626" s="1"/>
      <c r="UMC626" s="1"/>
      <c r="UMD626" s="1"/>
      <c r="UME626" s="1"/>
      <c r="UMF626" s="1"/>
      <c r="UMG626" s="1"/>
      <c r="UMH626" s="1"/>
      <c r="UMI626" s="1"/>
      <c r="UMJ626" s="1"/>
      <c r="UMK626" s="1"/>
      <c r="UML626" s="1"/>
      <c r="UMM626" s="1"/>
      <c r="UMN626" s="1"/>
      <c r="UMO626" s="1"/>
      <c r="UMP626" s="1"/>
      <c r="UMQ626" s="1"/>
      <c r="UMR626" s="1"/>
      <c r="UMS626" s="1"/>
      <c r="UMT626" s="1"/>
      <c r="UMU626" s="1"/>
      <c r="UMV626" s="1"/>
      <c r="UMW626" s="1"/>
      <c r="UMX626" s="1"/>
      <c r="UMY626" s="1"/>
      <c r="UMZ626" s="1"/>
      <c r="UNA626" s="1"/>
      <c r="UNB626" s="1"/>
      <c r="UNC626" s="1"/>
      <c r="UND626" s="1"/>
      <c r="UNE626" s="1"/>
      <c r="UNF626" s="1"/>
      <c r="UNG626" s="1"/>
      <c r="UNH626" s="1"/>
      <c r="UNI626" s="1"/>
      <c r="UNJ626" s="1"/>
      <c r="UNK626" s="1"/>
      <c r="UNL626" s="1"/>
      <c r="UNM626" s="1"/>
      <c r="UNN626" s="1"/>
      <c r="UNO626" s="1"/>
      <c r="UNP626" s="1"/>
      <c r="UNQ626" s="1"/>
      <c r="UNR626" s="1"/>
      <c r="UNS626" s="1"/>
      <c r="UNT626" s="1"/>
      <c r="UNU626" s="1"/>
      <c r="UNV626" s="1"/>
      <c r="UNW626" s="1"/>
      <c r="UNX626" s="1"/>
      <c r="UNY626" s="1"/>
      <c r="UNZ626" s="1"/>
      <c r="UOA626" s="1"/>
      <c r="UOB626" s="1"/>
      <c r="UOC626" s="1"/>
      <c r="UOD626" s="1"/>
      <c r="UOE626" s="1"/>
      <c r="UOF626" s="1"/>
      <c r="UOG626" s="1"/>
      <c r="UOH626" s="1"/>
      <c r="UOI626" s="1"/>
      <c r="UOJ626" s="1"/>
      <c r="UOK626" s="1"/>
      <c r="UOL626" s="1"/>
      <c r="UOM626" s="1"/>
      <c r="UON626" s="1"/>
      <c r="UOO626" s="1"/>
      <c r="UOP626" s="1"/>
      <c r="UOQ626" s="1"/>
      <c r="UOR626" s="1"/>
      <c r="UOS626" s="1"/>
      <c r="UOT626" s="1"/>
      <c r="UOU626" s="1"/>
      <c r="UOV626" s="1"/>
      <c r="UOW626" s="1"/>
      <c r="UOX626" s="1"/>
      <c r="UOY626" s="1"/>
      <c r="UOZ626" s="1"/>
      <c r="UPA626" s="1"/>
      <c r="UPB626" s="1"/>
      <c r="UPC626" s="1"/>
      <c r="UPD626" s="1"/>
      <c r="UPE626" s="1"/>
      <c r="UPF626" s="1"/>
      <c r="UPG626" s="1"/>
      <c r="UPH626" s="1"/>
      <c r="UPI626" s="1"/>
      <c r="UPJ626" s="1"/>
      <c r="UPK626" s="1"/>
      <c r="UPL626" s="1"/>
      <c r="UPM626" s="1"/>
      <c r="UPN626" s="1"/>
      <c r="UPO626" s="1"/>
      <c r="UPP626" s="1"/>
      <c r="UPQ626" s="1"/>
      <c r="UPR626" s="1"/>
      <c r="UPS626" s="1"/>
      <c r="UPT626" s="1"/>
      <c r="UPU626" s="1"/>
      <c r="UPV626" s="1"/>
      <c r="UPW626" s="1"/>
      <c r="UPX626" s="1"/>
      <c r="UPY626" s="1"/>
      <c r="UPZ626" s="1"/>
      <c r="UQA626" s="1"/>
      <c r="UQB626" s="1"/>
      <c r="UQC626" s="1"/>
      <c r="UQD626" s="1"/>
      <c r="UQE626" s="1"/>
      <c r="UQF626" s="1"/>
      <c r="UQG626" s="1"/>
      <c r="UQH626" s="1"/>
      <c r="UQI626" s="1"/>
      <c r="UQJ626" s="1"/>
      <c r="UQK626" s="1"/>
      <c r="UQL626" s="1"/>
      <c r="UQM626" s="1"/>
      <c r="UQN626" s="1"/>
      <c r="UQO626" s="1"/>
      <c r="UQP626" s="1"/>
      <c r="UQQ626" s="1"/>
      <c r="UQR626" s="1"/>
      <c r="UQS626" s="1"/>
      <c r="UQT626" s="1"/>
      <c r="UQU626" s="1"/>
      <c r="UQV626" s="1"/>
      <c r="UQW626" s="1"/>
      <c r="UQX626" s="1"/>
      <c r="UQY626" s="1"/>
      <c r="UQZ626" s="1"/>
      <c r="URA626" s="1"/>
      <c r="URB626" s="1"/>
      <c r="URC626" s="1"/>
      <c r="URD626" s="1"/>
      <c r="URE626" s="1"/>
      <c r="URF626" s="1"/>
      <c r="URG626" s="1"/>
      <c r="URH626" s="1"/>
      <c r="URI626" s="1"/>
      <c r="URJ626" s="1"/>
      <c r="URK626" s="1"/>
      <c r="URL626" s="1"/>
      <c r="URM626" s="1"/>
      <c r="URN626" s="1"/>
      <c r="URO626" s="1"/>
      <c r="URP626" s="1"/>
      <c r="URQ626" s="1"/>
      <c r="URR626" s="1"/>
      <c r="URS626" s="1"/>
      <c r="URT626" s="1"/>
      <c r="URU626" s="1"/>
      <c r="URV626" s="1"/>
      <c r="URW626" s="1"/>
      <c r="URX626" s="1"/>
      <c r="URY626" s="1"/>
      <c r="URZ626" s="1"/>
      <c r="USA626" s="1"/>
      <c r="USB626" s="1"/>
      <c r="USC626" s="1"/>
      <c r="USD626" s="1"/>
      <c r="USE626" s="1"/>
      <c r="USF626" s="1"/>
      <c r="USG626" s="1"/>
      <c r="USH626" s="1"/>
      <c r="USI626" s="1"/>
      <c r="USJ626" s="1"/>
      <c r="USK626" s="1"/>
      <c r="USL626" s="1"/>
      <c r="USM626" s="1"/>
      <c r="USN626" s="1"/>
      <c r="USO626" s="1"/>
      <c r="USP626" s="1"/>
      <c r="USQ626" s="1"/>
      <c r="USR626" s="1"/>
      <c r="USS626" s="1"/>
      <c r="UST626" s="1"/>
      <c r="USU626" s="1"/>
      <c r="USV626" s="1"/>
      <c r="USW626" s="1"/>
      <c r="USX626" s="1"/>
      <c r="USY626" s="1"/>
      <c r="USZ626" s="1"/>
      <c r="UTA626" s="1"/>
      <c r="UTB626" s="1"/>
      <c r="UTC626" s="1"/>
      <c r="UTD626" s="1"/>
      <c r="UTE626" s="1"/>
      <c r="UTF626" s="1"/>
      <c r="UTG626" s="1"/>
      <c r="UTH626" s="1"/>
      <c r="UTI626" s="1"/>
      <c r="UTJ626" s="1"/>
      <c r="UTK626" s="1"/>
      <c r="UTL626" s="1"/>
      <c r="UTM626" s="1"/>
      <c r="UTN626" s="1"/>
      <c r="UTO626" s="1"/>
      <c r="UTP626" s="1"/>
      <c r="UTQ626" s="1"/>
      <c r="UTR626" s="1"/>
      <c r="UTS626" s="1"/>
      <c r="UTT626" s="1"/>
      <c r="UTU626" s="1"/>
      <c r="UTV626" s="1"/>
      <c r="UTW626" s="1"/>
      <c r="UTX626" s="1"/>
      <c r="UTY626" s="1"/>
      <c r="UTZ626" s="1"/>
      <c r="UUA626" s="1"/>
      <c r="UUB626" s="1"/>
      <c r="UUC626" s="1"/>
      <c r="UUD626" s="1"/>
      <c r="UUE626" s="1"/>
      <c r="UUF626" s="1"/>
      <c r="UUG626" s="1"/>
      <c r="UUH626" s="1"/>
      <c r="UUI626" s="1"/>
      <c r="UUJ626" s="1"/>
      <c r="UUK626" s="1"/>
      <c r="UUL626" s="1"/>
      <c r="UUM626" s="1"/>
      <c r="UUN626" s="1"/>
      <c r="UUO626" s="1"/>
      <c r="UUP626" s="1"/>
      <c r="UUQ626" s="1"/>
      <c r="UUR626" s="1"/>
      <c r="UUS626" s="1"/>
      <c r="UUT626" s="1"/>
      <c r="UUU626" s="1"/>
      <c r="UUV626" s="1"/>
      <c r="UUW626" s="1"/>
      <c r="UUX626" s="1"/>
      <c r="UUY626" s="1"/>
      <c r="UUZ626" s="1"/>
      <c r="UVA626" s="1"/>
      <c r="UVB626" s="1"/>
      <c r="UVC626" s="1"/>
      <c r="UVD626" s="1"/>
      <c r="UVE626" s="1"/>
      <c r="UVF626" s="1"/>
      <c r="UVG626" s="1"/>
      <c r="UVH626" s="1"/>
      <c r="UVI626" s="1"/>
      <c r="UVJ626" s="1"/>
      <c r="UVK626" s="1"/>
      <c r="UVL626" s="1"/>
      <c r="UVM626" s="1"/>
      <c r="UVN626" s="1"/>
      <c r="UVO626" s="1"/>
      <c r="UVP626" s="1"/>
      <c r="UVQ626" s="1"/>
      <c r="UVR626" s="1"/>
      <c r="UVS626" s="1"/>
      <c r="UVT626" s="1"/>
      <c r="UVU626" s="1"/>
      <c r="UVV626" s="1"/>
      <c r="UVW626" s="1"/>
      <c r="UVX626" s="1"/>
      <c r="UVY626" s="1"/>
      <c r="UVZ626" s="1"/>
      <c r="UWA626" s="1"/>
      <c r="UWB626" s="1"/>
      <c r="UWC626" s="1"/>
      <c r="UWD626" s="1"/>
      <c r="UWE626" s="1"/>
      <c r="UWF626" s="1"/>
      <c r="UWG626" s="1"/>
      <c r="UWH626" s="1"/>
      <c r="UWI626" s="1"/>
      <c r="UWJ626" s="1"/>
      <c r="UWK626" s="1"/>
      <c r="UWL626" s="1"/>
      <c r="UWM626" s="1"/>
      <c r="UWN626" s="1"/>
      <c r="UWO626" s="1"/>
      <c r="UWP626" s="1"/>
      <c r="UWQ626" s="1"/>
      <c r="UWR626" s="1"/>
      <c r="UWS626" s="1"/>
      <c r="UWT626" s="1"/>
      <c r="UWU626" s="1"/>
      <c r="UWV626" s="1"/>
      <c r="UWW626" s="1"/>
      <c r="UWX626" s="1"/>
      <c r="UWY626" s="1"/>
      <c r="UWZ626" s="1"/>
      <c r="UXA626" s="1"/>
      <c r="UXB626" s="1"/>
      <c r="UXC626" s="1"/>
      <c r="UXD626" s="1"/>
      <c r="UXE626" s="1"/>
      <c r="UXF626" s="1"/>
      <c r="UXG626" s="1"/>
      <c r="UXH626" s="1"/>
      <c r="UXI626" s="1"/>
      <c r="UXJ626" s="1"/>
      <c r="UXK626" s="1"/>
      <c r="UXL626" s="1"/>
      <c r="UXM626" s="1"/>
      <c r="UXN626" s="1"/>
      <c r="UXO626" s="1"/>
      <c r="UXP626" s="1"/>
      <c r="UXQ626" s="1"/>
      <c r="UXR626" s="1"/>
      <c r="UXS626" s="1"/>
      <c r="UXT626" s="1"/>
      <c r="UXU626" s="1"/>
      <c r="UXV626" s="1"/>
      <c r="UXW626" s="1"/>
      <c r="UXX626" s="1"/>
      <c r="UXY626" s="1"/>
      <c r="UXZ626" s="1"/>
      <c r="UYA626" s="1"/>
      <c r="UYB626" s="1"/>
      <c r="UYC626" s="1"/>
      <c r="UYD626" s="1"/>
      <c r="UYE626" s="1"/>
      <c r="UYF626" s="1"/>
      <c r="UYG626" s="1"/>
      <c r="UYH626" s="1"/>
      <c r="UYI626" s="1"/>
      <c r="UYJ626" s="1"/>
      <c r="UYK626" s="1"/>
      <c r="UYL626" s="1"/>
      <c r="UYM626" s="1"/>
      <c r="UYN626" s="1"/>
      <c r="UYO626" s="1"/>
      <c r="UYP626" s="1"/>
      <c r="UYQ626" s="1"/>
      <c r="UYR626" s="1"/>
      <c r="UYS626" s="1"/>
      <c r="UYT626" s="1"/>
      <c r="UYU626" s="1"/>
      <c r="UYV626" s="1"/>
      <c r="UYW626" s="1"/>
      <c r="UYX626" s="1"/>
      <c r="UYY626" s="1"/>
      <c r="UYZ626" s="1"/>
      <c r="UZA626" s="1"/>
      <c r="UZB626" s="1"/>
      <c r="UZC626" s="1"/>
      <c r="UZD626" s="1"/>
      <c r="UZE626" s="1"/>
      <c r="UZF626" s="1"/>
      <c r="UZG626" s="1"/>
      <c r="UZH626" s="1"/>
      <c r="UZI626" s="1"/>
      <c r="UZJ626" s="1"/>
      <c r="UZK626" s="1"/>
      <c r="UZL626" s="1"/>
      <c r="UZM626" s="1"/>
      <c r="UZN626" s="1"/>
      <c r="UZO626" s="1"/>
      <c r="UZP626" s="1"/>
      <c r="UZQ626" s="1"/>
      <c r="UZR626" s="1"/>
      <c r="UZS626" s="1"/>
      <c r="UZT626" s="1"/>
      <c r="UZU626" s="1"/>
      <c r="UZV626" s="1"/>
      <c r="UZW626" s="1"/>
      <c r="UZX626" s="1"/>
      <c r="UZY626" s="1"/>
      <c r="UZZ626" s="1"/>
      <c r="VAA626" s="1"/>
      <c r="VAB626" s="1"/>
      <c r="VAC626" s="1"/>
      <c r="VAD626" s="1"/>
      <c r="VAE626" s="1"/>
      <c r="VAF626" s="1"/>
      <c r="VAG626" s="1"/>
      <c r="VAH626" s="1"/>
      <c r="VAI626" s="1"/>
      <c r="VAJ626" s="1"/>
      <c r="VAK626" s="1"/>
      <c r="VAL626" s="1"/>
      <c r="VAM626" s="1"/>
      <c r="VAN626" s="1"/>
      <c r="VAO626" s="1"/>
      <c r="VAP626" s="1"/>
      <c r="VAQ626" s="1"/>
      <c r="VAR626" s="1"/>
      <c r="VAS626" s="1"/>
      <c r="VAT626" s="1"/>
      <c r="VAU626" s="1"/>
      <c r="VAV626" s="1"/>
      <c r="VAW626" s="1"/>
      <c r="VAX626" s="1"/>
      <c r="VAY626" s="1"/>
      <c r="VAZ626" s="1"/>
      <c r="VBA626" s="1"/>
      <c r="VBB626" s="1"/>
      <c r="VBC626" s="1"/>
      <c r="VBD626" s="1"/>
      <c r="VBE626" s="1"/>
      <c r="VBF626" s="1"/>
      <c r="VBG626" s="1"/>
      <c r="VBH626" s="1"/>
      <c r="VBI626" s="1"/>
      <c r="VBJ626" s="1"/>
      <c r="VBK626" s="1"/>
      <c r="VBL626" s="1"/>
      <c r="VBM626" s="1"/>
      <c r="VBN626" s="1"/>
      <c r="VBO626" s="1"/>
      <c r="VBP626" s="1"/>
      <c r="VBQ626" s="1"/>
      <c r="VBR626" s="1"/>
      <c r="VBS626" s="1"/>
      <c r="VBT626" s="1"/>
      <c r="VBU626" s="1"/>
      <c r="VBV626" s="1"/>
      <c r="VBW626" s="1"/>
      <c r="VBX626" s="1"/>
      <c r="VBY626" s="1"/>
      <c r="VBZ626" s="1"/>
      <c r="VCA626" s="1"/>
      <c r="VCB626" s="1"/>
      <c r="VCC626" s="1"/>
      <c r="VCD626" s="1"/>
      <c r="VCE626" s="1"/>
      <c r="VCF626" s="1"/>
      <c r="VCG626" s="1"/>
      <c r="VCH626" s="1"/>
      <c r="VCI626" s="1"/>
      <c r="VCJ626" s="1"/>
      <c r="VCK626" s="1"/>
      <c r="VCL626" s="1"/>
      <c r="VCM626" s="1"/>
      <c r="VCN626" s="1"/>
      <c r="VCO626" s="1"/>
      <c r="VCP626" s="1"/>
      <c r="VCQ626" s="1"/>
      <c r="VCR626" s="1"/>
      <c r="VCS626" s="1"/>
      <c r="VCT626" s="1"/>
      <c r="VCU626" s="1"/>
      <c r="VCV626" s="1"/>
      <c r="VCW626" s="1"/>
      <c r="VCX626" s="1"/>
      <c r="VCY626" s="1"/>
      <c r="VCZ626" s="1"/>
      <c r="VDA626" s="1"/>
      <c r="VDB626" s="1"/>
      <c r="VDC626" s="1"/>
      <c r="VDD626" s="1"/>
      <c r="VDE626" s="1"/>
      <c r="VDF626" s="1"/>
      <c r="VDG626" s="1"/>
      <c r="VDH626" s="1"/>
      <c r="VDI626" s="1"/>
      <c r="VDJ626" s="1"/>
      <c r="VDK626" s="1"/>
      <c r="VDL626" s="1"/>
      <c r="VDM626" s="1"/>
      <c r="VDN626" s="1"/>
      <c r="VDO626" s="1"/>
      <c r="VDP626" s="1"/>
      <c r="VDQ626" s="1"/>
      <c r="VDR626" s="1"/>
      <c r="VDS626" s="1"/>
      <c r="VDT626" s="1"/>
      <c r="VDU626" s="1"/>
      <c r="VDV626" s="1"/>
      <c r="VDW626" s="1"/>
      <c r="VDX626" s="1"/>
      <c r="VDY626" s="1"/>
      <c r="VDZ626" s="1"/>
      <c r="VEA626" s="1"/>
      <c r="VEB626" s="1"/>
      <c r="VEC626" s="1"/>
      <c r="VED626" s="1"/>
      <c r="VEE626" s="1"/>
      <c r="VEF626" s="1"/>
      <c r="VEG626" s="1"/>
      <c r="VEH626" s="1"/>
      <c r="VEI626" s="1"/>
      <c r="VEJ626" s="1"/>
      <c r="VEK626" s="1"/>
      <c r="VEL626" s="1"/>
      <c r="VEM626" s="1"/>
      <c r="VEN626" s="1"/>
      <c r="VEO626" s="1"/>
      <c r="VEP626" s="1"/>
      <c r="VEQ626" s="1"/>
      <c r="VER626" s="1"/>
      <c r="VES626" s="1"/>
      <c r="VET626" s="1"/>
      <c r="VEU626" s="1"/>
      <c r="VEV626" s="1"/>
      <c r="VEW626" s="1"/>
      <c r="VEX626" s="1"/>
      <c r="VEY626" s="1"/>
      <c r="VEZ626" s="1"/>
      <c r="VFA626" s="1"/>
      <c r="VFB626" s="1"/>
      <c r="VFC626" s="1"/>
      <c r="VFD626" s="1"/>
      <c r="VFE626" s="1"/>
      <c r="VFF626" s="1"/>
      <c r="VFG626" s="1"/>
      <c r="VFH626" s="1"/>
      <c r="VFI626" s="1"/>
      <c r="VFJ626" s="1"/>
      <c r="VFK626" s="1"/>
      <c r="VFL626" s="1"/>
      <c r="VFM626" s="1"/>
      <c r="VFN626" s="1"/>
      <c r="VFO626" s="1"/>
      <c r="VFP626" s="1"/>
      <c r="VFQ626" s="1"/>
      <c r="VFR626" s="1"/>
      <c r="VFS626" s="1"/>
      <c r="VFT626" s="1"/>
      <c r="VFU626" s="1"/>
      <c r="VFV626" s="1"/>
      <c r="VFW626" s="1"/>
      <c r="VFX626" s="1"/>
      <c r="VFY626" s="1"/>
      <c r="VFZ626" s="1"/>
      <c r="VGA626" s="1"/>
      <c r="VGB626" s="1"/>
      <c r="VGC626" s="1"/>
      <c r="VGD626" s="1"/>
      <c r="VGE626" s="1"/>
      <c r="VGF626" s="1"/>
      <c r="VGG626" s="1"/>
      <c r="VGH626" s="1"/>
      <c r="VGI626" s="1"/>
      <c r="VGJ626" s="1"/>
      <c r="VGK626" s="1"/>
      <c r="VGL626" s="1"/>
      <c r="VGM626" s="1"/>
      <c r="VGN626" s="1"/>
      <c r="VGO626" s="1"/>
      <c r="VGP626" s="1"/>
      <c r="VGQ626" s="1"/>
      <c r="VGR626" s="1"/>
      <c r="VGS626" s="1"/>
      <c r="VGT626" s="1"/>
      <c r="VGU626" s="1"/>
      <c r="VGV626" s="1"/>
      <c r="VGW626" s="1"/>
      <c r="VGX626" s="1"/>
      <c r="VGY626" s="1"/>
      <c r="VGZ626" s="1"/>
      <c r="VHA626" s="1"/>
      <c r="VHB626" s="1"/>
      <c r="VHC626" s="1"/>
      <c r="VHD626" s="1"/>
      <c r="VHE626" s="1"/>
      <c r="VHF626" s="1"/>
      <c r="VHG626" s="1"/>
      <c r="VHH626" s="1"/>
      <c r="VHI626" s="1"/>
      <c r="VHJ626" s="1"/>
      <c r="VHK626" s="1"/>
      <c r="VHL626" s="1"/>
      <c r="VHM626" s="1"/>
      <c r="VHN626" s="1"/>
      <c r="VHO626" s="1"/>
      <c r="VHP626" s="1"/>
      <c r="VHQ626" s="1"/>
      <c r="VHR626" s="1"/>
      <c r="VHS626" s="1"/>
      <c r="VHT626" s="1"/>
      <c r="VHU626" s="1"/>
      <c r="VHV626" s="1"/>
      <c r="VHW626" s="1"/>
      <c r="VHX626" s="1"/>
      <c r="VHY626" s="1"/>
      <c r="VHZ626" s="1"/>
      <c r="VIA626" s="1"/>
      <c r="VIB626" s="1"/>
      <c r="VIC626" s="1"/>
      <c r="VID626" s="1"/>
      <c r="VIE626" s="1"/>
      <c r="VIF626" s="1"/>
      <c r="VIG626" s="1"/>
      <c r="VIH626" s="1"/>
      <c r="VII626" s="1"/>
      <c r="VIJ626" s="1"/>
      <c r="VIK626" s="1"/>
      <c r="VIL626" s="1"/>
      <c r="VIM626" s="1"/>
      <c r="VIN626" s="1"/>
      <c r="VIO626" s="1"/>
      <c r="VIP626" s="1"/>
      <c r="VIQ626" s="1"/>
      <c r="VIR626" s="1"/>
      <c r="VIS626" s="1"/>
      <c r="VIT626" s="1"/>
      <c r="VIU626" s="1"/>
      <c r="VIV626" s="1"/>
      <c r="VIW626" s="1"/>
      <c r="VIX626" s="1"/>
      <c r="VIY626" s="1"/>
      <c r="VIZ626" s="1"/>
      <c r="VJA626" s="1"/>
      <c r="VJB626" s="1"/>
      <c r="VJC626" s="1"/>
      <c r="VJD626" s="1"/>
      <c r="VJE626" s="1"/>
      <c r="VJF626" s="1"/>
      <c r="VJG626" s="1"/>
      <c r="VJH626" s="1"/>
      <c r="VJI626" s="1"/>
      <c r="VJJ626" s="1"/>
      <c r="VJK626" s="1"/>
      <c r="VJL626" s="1"/>
      <c r="VJM626" s="1"/>
      <c r="VJN626" s="1"/>
      <c r="VJO626" s="1"/>
      <c r="VJP626" s="1"/>
      <c r="VJQ626" s="1"/>
      <c r="VJR626" s="1"/>
      <c r="VJS626" s="1"/>
      <c r="VJT626" s="1"/>
      <c r="VJU626" s="1"/>
      <c r="VJV626" s="1"/>
      <c r="VJW626" s="1"/>
      <c r="VJX626" s="1"/>
      <c r="VJY626" s="1"/>
      <c r="VJZ626" s="1"/>
      <c r="VKA626" s="1"/>
      <c r="VKB626" s="1"/>
      <c r="VKC626" s="1"/>
      <c r="VKD626" s="1"/>
      <c r="VKE626" s="1"/>
      <c r="VKF626" s="1"/>
      <c r="VKG626" s="1"/>
      <c r="VKH626" s="1"/>
      <c r="VKI626" s="1"/>
      <c r="VKJ626" s="1"/>
      <c r="VKK626" s="1"/>
      <c r="VKL626" s="1"/>
      <c r="VKM626" s="1"/>
      <c r="VKN626" s="1"/>
      <c r="VKO626" s="1"/>
      <c r="VKP626" s="1"/>
      <c r="VKQ626" s="1"/>
      <c r="VKR626" s="1"/>
      <c r="VKS626" s="1"/>
      <c r="VKT626" s="1"/>
      <c r="VKU626" s="1"/>
      <c r="VKV626" s="1"/>
      <c r="VKW626" s="1"/>
      <c r="VKX626" s="1"/>
      <c r="VKY626" s="1"/>
      <c r="VKZ626" s="1"/>
      <c r="VLA626" s="1"/>
      <c r="VLB626" s="1"/>
      <c r="VLC626" s="1"/>
      <c r="VLD626" s="1"/>
      <c r="VLE626" s="1"/>
      <c r="VLF626" s="1"/>
      <c r="VLG626" s="1"/>
      <c r="VLH626" s="1"/>
      <c r="VLI626" s="1"/>
      <c r="VLJ626" s="1"/>
      <c r="VLK626" s="1"/>
      <c r="VLL626" s="1"/>
      <c r="VLM626" s="1"/>
      <c r="VLN626" s="1"/>
      <c r="VLO626" s="1"/>
      <c r="VLP626" s="1"/>
      <c r="VLQ626" s="1"/>
      <c r="VLR626" s="1"/>
      <c r="VLS626" s="1"/>
      <c r="VLT626" s="1"/>
      <c r="VLU626" s="1"/>
      <c r="VLV626" s="1"/>
      <c r="VLW626" s="1"/>
      <c r="VLX626" s="1"/>
      <c r="VLY626" s="1"/>
      <c r="VLZ626" s="1"/>
      <c r="VMA626" s="1"/>
      <c r="VMB626" s="1"/>
      <c r="VMC626" s="1"/>
      <c r="VMD626" s="1"/>
      <c r="VME626" s="1"/>
      <c r="VMF626" s="1"/>
      <c r="VMG626" s="1"/>
      <c r="VMH626" s="1"/>
      <c r="VMI626" s="1"/>
      <c r="VMJ626" s="1"/>
      <c r="VMK626" s="1"/>
      <c r="VML626" s="1"/>
      <c r="VMM626" s="1"/>
      <c r="VMN626" s="1"/>
      <c r="VMO626" s="1"/>
      <c r="VMP626" s="1"/>
      <c r="VMQ626" s="1"/>
      <c r="VMR626" s="1"/>
      <c r="VMS626" s="1"/>
      <c r="VMT626" s="1"/>
      <c r="VMU626" s="1"/>
      <c r="VMV626" s="1"/>
      <c r="VMW626" s="1"/>
      <c r="VMX626" s="1"/>
      <c r="VMY626" s="1"/>
      <c r="VMZ626" s="1"/>
      <c r="VNA626" s="1"/>
      <c r="VNB626" s="1"/>
      <c r="VNC626" s="1"/>
      <c r="VND626" s="1"/>
      <c r="VNE626" s="1"/>
      <c r="VNF626" s="1"/>
      <c r="VNG626" s="1"/>
      <c r="VNH626" s="1"/>
      <c r="VNI626" s="1"/>
      <c r="VNJ626" s="1"/>
      <c r="VNK626" s="1"/>
      <c r="VNL626" s="1"/>
      <c r="VNM626" s="1"/>
      <c r="VNN626" s="1"/>
      <c r="VNO626" s="1"/>
      <c r="VNP626" s="1"/>
      <c r="VNQ626" s="1"/>
      <c r="VNR626" s="1"/>
      <c r="VNS626" s="1"/>
      <c r="VNT626" s="1"/>
      <c r="VNU626" s="1"/>
      <c r="VNV626" s="1"/>
      <c r="VNW626" s="1"/>
      <c r="VNX626" s="1"/>
      <c r="VNY626" s="1"/>
      <c r="VNZ626" s="1"/>
      <c r="VOA626" s="1"/>
      <c r="VOB626" s="1"/>
      <c r="VOC626" s="1"/>
      <c r="VOD626" s="1"/>
      <c r="VOE626" s="1"/>
      <c r="VOF626" s="1"/>
      <c r="VOG626" s="1"/>
      <c r="VOH626" s="1"/>
      <c r="VOI626" s="1"/>
      <c r="VOJ626" s="1"/>
      <c r="VOK626" s="1"/>
      <c r="VOL626" s="1"/>
      <c r="VOM626" s="1"/>
      <c r="VON626" s="1"/>
      <c r="VOO626" s="1"/>
      <c r="VOP626" s="1"/>
      <c r="VOQ626" s="1"/>
      <c r="VOR626" s="1"/>
      <c r="VOS626" s="1"/>
      <c r="VOT626" s="1"/>
      <c r="VOU626" s="1"/>
      <c r="VOV626" s="1"/>
      <c r="VOW626" s="1"/>
      <c r="VOX626" s="1"/>
      <c r="VOY626" s="1"/>
      <c r="VOZ626" s="1"/>
      <c r="VPA626" s="1"/>
      <c r="VPB626" s="1"/>
      <c r="VPC626" s="1"/>
      <c r="VPD626" s="1"/>
      <c r="VPE626" s="1"/>
      <c r="VPF626" s="1"/>
      <c r="VPG626" s="1"/>
      <c r="VPH626" s="1"/>
      <c r="VPI626" s="1"/>
      <c r="VPJ626" s="1"/>
      <c r="VPK626" s="1"/>
      <c r="VPL626" s="1"/>
      <c r="VPM626" s="1"/>
      <c r="VPN626" s="1"/>
      <c r="VPO626" s="1"/>
      <c r="VPP626" s="1"/>
      <c r="VPQ626" s="1"/>
      <c r="VPR626" s="1"/>
      <c r="VPS626" s="1"/>
      <c r="VPT626" s="1"/>
      <c r="VPU626" s="1"/>
      <c r="VPV626" s="1"/>
      <c r="VPW626" s="1"/>
      <c r="VPX626" s="1"/>
      <c r="VPY626" s="1"/>
      <c r="VPZ626" s="1"/>
      <c r="VQA626" s="1"/>
      <c r="VQB626" s="1"/>
      <c r="VQC626" s="1"/>
      <c r="VQD626" s="1"/>
      <c r="VQE626" s="1"/>
      <c r="VQF626" s="1"/>
      <c r="VQG626" s="1"/>
      <c r="VQH626" s="1"/>
      <c r="VQI626" s="1"/>
      <c r="VQJ626" s="1"/>
      <c r="VQK626" s="1"/>
      <c r="VQL626" s="1"/>
      <c r="VQM626" s="1"/>
      <c r="VQN626" s="1"/>
      <c r="VQO626" s="1"/>
      <c r="VQP626" s="1"/>
      <c r="VQQ626" s="1"/>
      <c r="VQR626" s="1"/>
      <c r="VQS626" s="1"/>
      <c r="VQT626" s="1"/>
      <c r="VQU626" s="1"/>
      <c r="VQV626" s="1"/>
      <c r="VQW626" s="1"/>
      <c r="VQX626" s="1"/>
      <c r="VQY626" s="1"/>
      <c r="VQZ626" s="1"/>
      <c r="VRA626" s="1"/>
      <c r="VRB626" s="1"/>
      <c r="VRC626" s="1"/>
      <c r="VRD626" s="1"/>
      <c r="VRE626" s="1"/>
      <c r="VRF626" s="1"/>
      <c r="VRG626" s="1"/>
      <c r="VRH626" s="1"/>
      <c r="VRI626" s="1"/>
      <c r="VRJ626" s="1"/>
      <c r="VRK626" s="1"/>
      <c r="VRL626" s="1"/>
      <c r="VRM626" s="1"/>
      <c r="VRN626" s="1"/>
      <c r="VRO626" s="1"/>
      <c r="VRP626" s="1"/>
      <c r="VRQ626" s="1"/>
      <c r="VRR626" s="1"/>
      <c r="VRS626" s="1"/>
      <c r="VRT626" s="1"/>
      <c r="VRU626" s="1"/>
      <c r="VRV626" s="1"/>
      <c r="VRW626" s="1"/>
      <c r="VRX626" s="1"/>
      <c r="VRY626" s="1"/>
      <c r="VRZ626" s="1"/>
      <c r="VSA626" s="1"/>
      <c r="VSB626" s="1"/>
      <c r="VSC626" s="1"/>
      <c r="VSD626" s="1"/>
      <c r="VSE626" s="1"/>
      <c r="VSF626" s="1"/>
      <c r="VSG626" s="1"/>
      <c r="VSH626" s="1"/>
      <c r="VSI626" s="1"/>
      <c r="VSJ626" s="1"/>
      <c r="VSK626" s="1"/>
      <c r="VSL626" s="1"/>
      <c r="VSM626" s="1"/>
      <c r="VSN626" s="1"/>
      <c r="VSO626" s="1"/>
      <c r="VSP626" s="1"/>
      <c r="VSQ626" s="1"/>
      <c r="VSR626" s="1"/>
      <c r="VSS626" s="1"/>
      <c r="VST626" s="1"/>
      <c r="VSU626" s="1"/>
      <c r="VSV626" s="1"/>
      <c r="VSW626" s="1"/>
      <c r="VSX626" s="1"/>
      <c r="VSY626" s="1"/>
      <c r="VSZ626" s="1"/>
      <c r="VTA626" s="1"/>
      <c r="VTB626" s="1"/>
      <c r="VTC626" s="1"/>
      <c r="VTD626" s="1"/>
      <c r="VTE626" s="1"/>
      <c r="VTF626" s="1"/>
      <c r="VTG626" s="1"/>
      <c r="VTH626" s="1"/>
      <c r="VTI626" s="1"/>
      <c r="VTJ626" s="1"/>
      <c r="VTK626" s="1"/>
      <c r="VTL626" s="1"/>
      <c r="VTM626" s="1"/>
      <c r="VTN626" s="1"/>
      <c r="VTO626" s="1"/>
      <c r="VTP626" s="1"/>
      <c r="VTQ626" s="1"/>
      <c r="VTR626" s="1"/>
      <c r="VTS626" s="1"/>
      <c r="VTT626" s="1"/>
      <c r="VTU626" s="1"/>
      <c r="VTV626" s="1"/>
      <c r="VTW626" s="1"/>
      <c r="VTX626" s="1"/>
      <c r="VTY626" s="1"/>
      <c r="VTZ626" s="1"/>
      <c r="VUA626" s="1"/>
      <c r="VUB626" s="1"/>
      <c r="VUC626" s="1"/>
      <c r="VUD626" s="1"/>
      <c r="VUE626" s="1"/>
      <c r="VUF626" s="1"/>
      <c r="VUG626" s="1"/>
      <c r="VUH626" s="1"/>
      <c r="VUI626" s="1"/>
      <c r="VUJ626" s="1"/>
      <c r="VUK626" s="1"/>
      <c r="VUL626" s="1"/>
      <c r="VUM626" s="1"/>
      <c r="VUN626" s="1"/>
      <c r="VUO626" s="1"/>
      <c r="VUP626" s="1"/>
      <c r="VUQ626" s="1"/>
      <c r="VUR626" s="1"/>
      <c r="VUS626" s="1"/>
      <c r="VUT626" s="1"/>
      <c r="VUU626" s="1"/>
      <c r="VUV626" s="1"/>
      <c r="VUW626" s="1"/>
      <c r="VUX626" s="1"/>
      <c r="VUY626" s="1"/>
      <c r="VUZ626" s="1"/>
      <c r="VVA626" s="1"/>
      <c r="VVB626" s="1"/>
      <c r="VVC626" s="1"/>
      <c r="VVD626" s="1"/>
      <c r="VVE626" s="1"/>
      <c r="VVF626" s="1"/>
      <c r="VVG626" s="1"/>
      <c r="VVH626" s="1"/>
      <c r="VVI626" s="1"/>
      <c r="VVJ626" s="1"/>
      <c r="VVK626" s="1"/>
      <c r="VVL626" s="1"/>
      <c r="VVM626" s="1"/>
      <c r="VVN626" s="1"/>
      <c r="VVO626" s="1"/>
      <c r="VVP626" s="1"/>
      <c r="VVQ626" s="1"/>
      <c r="VVR626" s="1"/>
      <c r="VVS626" s="1"/>
      <c r="VVT626" s="1"/>
      <c r="VVU626" s="1"/>
      <c r="VVV626" s="1"/>
      <c r="VVW626" s="1"/>
      <c r="VVX626" s="1"/>
      <c r="VVY626" s="1"/>
      <c r="VVZ626" s="1"/>
      <c r="VWA626" s="1"/>
      <c r="VWB626" s="1"/>
      <c r="VWC626" s="1"/>
      <c r="VWD626" s="1"/>
      <c r="VWE626" s="1"/>
      <c r="VWF626" s="1"/>
      <c r="VWG626" s="1"/>
      <c r="VWH626" s="1"/>
      <c r="VWI626" s="1"/>
      <c r="VWJ626" s="1"/>
      <c r="VWK626" s="1"/>
      <c r="VWL626" s="1"/>
      <c r="VWM626" s="1"/>
      <c r="VWN626" s="1"/>
      <c r="VWO626" s="1"/>
      <c r="VWP626" s="1"/>
      <c r="VWQ626" s="1"/>
      <c r="VWR626" s="1"/>
      <c r="VWS626" s="1"/>
      <c r="VWT626" s="1"/>
      <c r="VWU626" s="1"/>
      <c r="VWV626" s="1"/>
      <c r="VWW626" s="1"/>
      <c r="VWX626" s="1"/>
      <c r="VWY626" s="1"/>
      <c r="VWZ626" s="1"/>
      <c r="VXA626" s="1"/>
      <c r="VXB626" s="1"/>
      <c r="VXC626" s="1"/>
      <c r="VXD626" s="1"/>
      <c r="VXE626" s="1"/>
      <c r="VXF626" s="1"/>
      <c r="VXG626" s="1"/>
      <c r="VXH626" s="1"/>
      <c r="VXI626" s="1"/>
      <c r="VXJ626" s="1"/>
      <c r="VXK626" s="1"/>
      <c r="VXL626" s="1"/>
      <c r="VXM626" s="1"/>
      <c r="VXN626" s="1"/>
      <c r="VXO626" s="1"/>
      <c r="VXP626" s="1"/>
      <c r="VXQ626" s="1"/>
      <c r="VXR626" s="1"/>
      <c r="VXS626" s="1"/>
      <c r="VXT626" s="1"/>
      <c r="VXU626" s="1"/>
      <c r="VXV626" s="1"/>
      <c r="VXW626" s="1"/>
      <c r="VXX626" s="1"/>
      <c r="VXY626" s="1"/>
      <c r="VXZ626" s="1"/>
      <c r="VYA626" s="1"/>
      <c r="VYB626" s="1"/>
      <c r="VYC626" s="1"/>
      <c r="VYD626" s="1"/>
      <c r="VYE626" s="1"/>
      <c r="VYF626" s="1"/>
      <c r="VYG626" s="1"/>
      <c r="VYH626" s="1"/>
      <c r="VYI626" s="1"/>
      <c r="VYJ626" s="1"/>
      <c r="VYK626" s="1"/>
      <c r="VYL626" s="1"/>
      <c r="VYM626" s="1"/>
      <c r="VYN626" s="1"/>
      <c r="VYO626" s="1"/>
      <c r="VYP626" s="1"/>
      <c r="VYQ626" s="1"/>
      <c r="VYR626" s="1"/>
      <c r="VYS626" s="1"/>
      <c r="VYT626" s="1"/>
      <c r="VYU626" s="1"/>
      <c r="VYV626" s="1"/>
      <c r="VYW626" s="1"/>
      <c r="VYX626" s="1"/>
      <c r="VYY626" s="1"/>
      <c r="VYZ626" s="1"/>
      <c r="VZA626" s="1"/>
      <c r="VZB626" s="1"/>
      <c r="VZC626" s="1"/>
      <c r="VZD626" s="1"/>
      <c r="VZE626" s="1"/>
      <c r="VZF626" s="1"/>
      <c r="VZG626" s="1"/>
      <c r="VZH626" s="1"/>
      <c r="VZI626" s="1"/>
      <c r="VZJ626" s="1"/>
      <c r="VZK626" s="1"/>
      <c r="VZL626" s="1"/>
      <c r="VZM626" s="1"/>
      <c r="VZN626" s="1"/>
      <c r="VZO626" s="1"/>
      <c r="VZP626" s="1"/>
      <c r="VZQ626" s="1"/>
      <c r="VZR626" s="1"/>
      <c r="VZS626" s="1"/>
      <c r="VZT626" s="1"/>
      <c r="VZU626" s="1"/>
      <c r="VZV626" s="1"/>
      <c r="VZW626" s="1"/>
      <c r="VZX626" s="1"/>
      <c r="VZY626" s="1"/>
      <c r="VZZ626" s="1"/>
      <c r="WAA626" s="1"/>
      <c r="WAB626" s="1"/>
      <c r="WAC626" s="1"/>
      <c r="WAD626" s="1"/>
      <c r="WAE626" s="1"/>
      <c r="WAF626" s="1"/>
      <c r="WAG626" s="1"/>
      <c r="WAH626" s="1"/>
      <c r="WAI626" s="1"/>
      <c r="WAJ626" s="1"/>
      <c r="WAK626" s="1"/>
      <c r="WAL626" s="1"/>
      <c r="WAM626" s="1"/>
      <c r="WAN626" s="1"/>
      <c r="WAO626" s="1"/>
      <c r="WAP626" s="1"/>
      <c r="WAQ626" s="1"/>
      <c r="WAR626" s="1"/>
      <c r="WAS626" s="1"/>
      <c r="WAT626" s="1"/>
      <c r="WAU626" s="1"/>
      <c r="WAV626" s="1"/>
      <c r="WAW626" s="1"/>
      <c r="WAX626" s="1"/>
      <c r="WAY626" s="1"/>
      <c r="WAZ626" s="1"/>
      <c r="WBA626" s="1"/>
      <c r="WBB626" s="1"/>
      <c r="WBC626" s="1"/>
      <c r="WBD626" s="1"/>
      <c r="WBE626" s="1"/>
      <c r="WBF626" s="1"/>
      <c r="WBG626" s="1"/>
      <c r="WBH626" s="1"/>
      <c r="WBI626" s="1"/>
      <c r="WBJ626" s="1"/>
      <c r="WBK626" s="1"/>
      <c r="WBL626" s="1"/>
      <c r="WBM626" s="1"/>
      <c r="WBN626" s="1"/>
      <c r="WBO626" s="1"/>
      <c r="WBP626" s="1"/>
      <c r="WBQ626" s="1"/>
      <c r="WBR626" s="1"/>
      <c r="WBS626" s="1"/>
      <c r="WBT626" s="1"/>
      <c r="WBU626" s="1"/>
      <c r="WBV626" s="1"/>
      <c r="WBW626" s="1"/>
      <c r="WBX626" s="1"/>
      <c r="WBY626" s="1"/>
      <c r="WBZ626" s="1"/>
      <c r="WCA626" s="1"/>
      <c r="WCB626" s="1"/>
      <c r="WCC626" s="1"/>
      <c r="WCD626" s="1"/>
      <c r="WCE626" s="1"/>
      <c r="WCF626" s="1"/>
      <c r="WCG626" s="1"/>
      <c r="WCH626" s="1"/>
      <c r="WCI626" s="1"/>
      <c r="WCJ626" s="1"/>
      <c r="WCK626" s="1"/>
      <c r="WCL626" s="1"/>
      <c r="WCM626" s="1"/>
      <c r="WCN626" s="1"/>
      <c r="WCO626" s="1"/>
      <c r="WCP626" s="1"/>
      <c r="WCQ626" s="1"/>
      <c r="WCR626" s="1"/>
      <c r="WCS626" s="1"/>
      <c r="WCT626" s="1"/>
      <c r="WCU626" s="1"/>
      <c r="WCV626" s="1"/>
      <c r="WCW626" s="1"/>
      <c r="WCX626" s="1"/>
      <c r="WCY626" s="1"/>
      <c r="WCZ626" s="1"/>
      <c r="WDA626" s="1"/>
      <c r="WDB626" s="1"/>
      <c r="WDC626" s="1"/>
      <c r="WDD626" s="1"/>
      <c r="WDE626" s="1"/>
      <c r="WDF626" s="1"/>
      <c r="WDG626" s="1"/>
      <c r="WDH626" s="1"/>
      <c r="WDI626" s="1"/>
      <c r="WDJ626" s="1"/>
      <c r="WDK626" s="1"/>
      <c r="WDL626" s="1"/>
      <c r="WDM626" s="1"/>
      <c r="WDN626" s="1"/>
      <c r="WDO626" s="1"/>
      <c r="WDP626" s="1"/>
      <c r="WDQ626" s="1"/>
      <c r="WDR626" s="1"/>
      <c r="WDS626" s="1"/>
      <c r="WDT626" s="1"/>
      <c r="WDU626" s="1"/>
      <c r="WDV626" s="1"/>
      <c r="WDW626" s="1"/>
      <c r="WDX626" s="1"/>
      <c r="WDY626" s="1"/>
      <c r="WDZ626" s="1"/>
      <c r="WEA626" s="1"/>
      <c r="WEB626" s="1"/>
      <c r="WEC626" s="1"/>
      <c r="WED626" s="1"/>
      <c r="WEE626" s="1"/>
      <c r="WEF626" s="1"/>
      <c r="WEG626" s="1"/>
      <c r="WEH626" s="1"/>
      <c r="WEI626" s="1"/>
      <c r="WEJ626" s="1"/>
      <c r="WEK626" s="1"/>
      <c r="WEL626" s="1"/>
      <c r="WEM626" s="1"/>
      <c r="WEN626" s="1"/>
      <c r="WEO626" s="1"/>
      <c r="WEP626" s="1"/>
      <c r="WEQ626" s="1"/>
      <c r="WER626" s="1"/>
      <c r="WES626" s="1"/>
      <c r="WET626" s="1"/>
      <c r="WEU626" s="1"/>
      <c r="WEV626" s="1"/>
      <c r="WEW626" s="1"/>
      <c r="WEX626" s="1"/>
      <c r="WEY626" s="1"/>
      <c r="WEZ626" s="1"/>
      <c r="WFA626" s="1"/>
      <c r="WFB626" s="1"/>
      <c r="WFC626" s="1"/>
      <c r="WFD626" s="1"/>
      <c r="WFE626" s="1"/>
      <c r="WFF626" s="1"/>
      <c r="WFG626" s="1"/>
      <c r="WFH626" s="1"/>
      <c r="WFI626" s="1"/>
      <c r="WFJ626" s="1"/>
      <c r="WFK626" s="1"/>
      <c r="WFL626" s="1"/>
      <c r="WFM626" s="1"/>
      <c r="WFN626" s="1"/>
      <c r="WFO626" s="1"/>
      <c r="WFP626" s="1"/>
      <c r="WFQ626" s="1"/>
      <c r="WFR626" s="1"/>
      <c r="WFS626" s="1"/>
      <c r="WFT626" s="1"/>
      <c r="WFU626" s="1"/>
      <c r="WFV626" s="1"/>
      <c r="WFW626" s="1"/>
      <c r="WFX626" s="1"/>
      <c r="WFY626" s="1"/>
      <c r="WFZ626" s="1"/>
      <c r="WGA626" s="1"/>
      <c r="WGB626" s="1"/>
      <c r="WGC626" s="1"/>
      <c r="WGD626" s="1"/>
      <c r="WGE626" s="1"/>
      <c r="WGF626" s="1"/>
      <c r="WGG626" s="1"/>
      <c r="WGH626" s="1"/>
      <c r="WGI626" s="1"/>
      <c r="WGJ626" s="1"/>
      <c r="WGK626" s="1"/>
      <c r="WGL626" s="1"/>
      <c r="WGM626" s="1"/>
      <c r="WGN626" s="1"/>
      <c r="WGO626" s="1"/>
      <c r="WGP626" s="1"/>
      <c r="WGQ626" s="1"/>
      <c r="WGR626" s="1"/>
      <c r="WGS626" s="1"/>
      <c r="WGT626" s="1"/>
      <c r="WGU626" s="1"/>
      <c r="WGV626" s="1"/>
      <c r="WGW626" s="1"/>
      <c r="WGX626" s="1"/>
      <c r="WGY626" s="1"/>
      <c r="WGZ626" s="1"/>
      <c r="WHA626" s="1"/>
      <c r="WHB626" s="1"/>
      <c r="WHC626" s="1"/>
      <c r="WHD626" s="1"/>
      <c r="WHE626" s="1"/>
      <c r="WHF626" s="1"/>
      <c r="WHG626" s="1"/>
      <c r="WHH626" s="1"/>
      <c r="WHI626" s="1"/>
      <c r="WHJ626" s="1"/>
      <c r="WHK626" s="1"/>
      <c r="WHL626" s="1"/>
      <c r="WHM626" s="1"/>
      <c r="WHN626" s="1"/>
      <c r="WHO626" s="1"/>
      <c r="WHP626" s="1"/>
      <c r="WHQ626" s="1"/>
      <c r="WHR626" s="1"/>
      <c r="WHS626" s="1"/>
      <c r="WHT626" s="1"/>
      <c r="WHU626" s="1"/>
      <c r="WHV626" s="1"/>
      <c r="WHW626" s="1"/>
      <c r="WHX626" s="1"/>
      <c r="WHY626" s="1"/>
      <c r="WHZ626" s="1"/>
      <c r="WIA626" s="1"/>
      <c r="WIB626" s="1"/>
      <c r="WIC626" s="1"/>
      <c r="WID626" s="1"/>
      <c r="WIE626" s="1"/>
      <c r="WIF626" s="1"/>
      <c r="WIG626" s="1"/>
      <c r="WIH626" s="1"/>
      <c r="WII626" s="1"/>
      <c r="WIJ626" s="1"/>
      <c r="WIK626" s="1"/>
      <c r="WIL626" s="1"/>
      <c r="WIM626" s="1"/>
      <c r="WIN626" s="1"/>
      <c r="WIO626" s="1"/>
      <c r="WIP626" s="1"/>
      <c r="WIQ626" s="1"/>
      <c r="WIR626" s="1"/>
      <c r="WIS626" s="1"/>
      <c r="WIT626" s="1"/>
      <c r="WIU626" s="1"/>
      <c r="WIV626" s="1"/>
      <c r="WIW626" s="1"/>
      <c r="WIX626" s="1"/>
      <c r="WIY626" s="1"/>
      <c r="WIZ626" s="1"/>
      <c r="WJA626" s="1"/>
      <c r="WJB626" s="1"/>
      <c r="WJC626" s="1"/>
      <c r="WJD626" s="1"/>
      <c r="WJE626" s="1"/>
      <c r="WJF626" s="1"/>
      <c r="WJG626" s="1"/>
      <c r="WJH626" s="1"/>
      <c r="WJI626" s="1"/>
      <c r="WJJ626" s="1"/>
      <c r="WJK626" s="1"/>
      <c r="WJL626" s="1"/>
      <c r="WJM626" s="1"/>
      <c r="WJN626" s="1"/>
      <c r="WJO626" s="1"/>
      <c r="WJP626" s="1"/>
      <c r="WJQ626" s="1"/>
      <c r="WJR626" s="1"/>
      <c r="WJS626" s="1"/>
      <c r="WJT626" s="1"/>
      <c r="WJU626" s="1"/>
      <c r="WJV626" s="1"/>
      <c r="WJW626" s="1"/>
      <c r="WJX626" s="1"/>
      <c r="WJY626" s="1"/>
      <c r="WJZ626" s="1"/>
      <c r="WKA626" s="1"/>
      <c r="WKB626" s="1"/>
      <c r="WKC626" s="1"/>
      <c r="WKD626" s="1"/>
      <c r="WKE626" s="1"/>
      <c r="WKF626" s="1"/>
      <c r="WKG626" s="1"/>
      <c r="WKH626" s="1"/>
      <c r="WKI626" s="1"/>
      <c r="WKJ626" s="1"/>
      <c r="WKK626" s="1"/>
      <c r="WKL626" s="1"/>
      <c r="WKM626" s="1"/>
      <c r="WKN626" s="1"/>
      <c r="WKO626" s="1"/>
      <c r="WKP626" s="1"/>
      <c r="WKQ626" s="1"/>
      <c r="WKR626" s="1"/>
      <c r="WKS626" s="1"/>
      <c r="WKT626" s="1"/>
      <c r="WKU626" s="1"/>
      <c r="WKV626" s="1"/>
      <c r="WKW626" s="1"/>
      <c r="WKX626" s="1"/>
      <c r="WKY626" s="1"/>
      <c r="WKZ626" s="1"/>
      <c r="WLA626" s="1"/>
      <c r="WLB626" s="1"/>
      <c r="WLC626" s="1"/>
      <c r="WLD626" s="1"/>
      <c r="WLE626" s="1"/>
      <c r="WLF626" s="1"/>
      <c r="WLG626" s="1"/>
      <c r="WLH626" s="1"/>
      <c r="WLI626" s="1"/>
      <c r="WLJ626" s="1"/>
      <c r="WLK626" s="1"/>
      <c r="WLL626" s="1"/>
      <c r="WLM626" s="1"/>
      <c r="WLN626" s="1"/>
      <c r="WLO626" s="1"/>
      <c r="WLP626" s="1"/>
      <c r="WLQ626" s="1"/>
      <c r="WLR626" s="1"/>
      <c r="WLS626" s="1"/>
      <c r="WLT626" s="1"/>
      <c r="WLU626" s="1"/>
      <c r="WLV626" s="1"/>
      <c r="WLW626" s="1"/>
      <c r="WLX626" s="1"/>
      <c r="WLY626" s="1"/>
      <c r="WLZ626" s="1"/>
      <c r="WMA626" s="1"/>
      <c r="WMB626" s="1"/>
      <c r="WMC626" s="1"/>
      <c r="WMD626" s="1"/>
      <c r="WME626" s="1"/>
      <c r="WMF626" s="1"/>
      <c r="WMG626" s="1"/>
      <c r="WMH626" s="1"/>
      <c r="WMI626" s="1"/>
      <c r="WMJ626" s="1"/>
      <c r="WMK626" s="1"/>
      <c r="WML626" s="1"/>
      <c r="WMM626" s="1"/>
      <c r="WMN626" s="1"/>
      <c r="WMO626" s="1"/>
      <c r="WMP626" s="1"/>
      <c r="WMQ626" s="1"/>
      <c r="WMR626" s="1"/>
      <c r="WMS626" s="1"/>
      <c r="WMT626" s="1"/>
      <c r="WMU626" s="1"/>
      <c r="WMV626" s="1"/>
      <c r="WMW626" s="1"/>
      <c r="WMX626" s="1"/>
      <c r="WMY626" s="1"/>
      <c r="WMZ626" s="1"/>
      <c r="WNA626" s="1"/>
      <c r="WNB626" s="1"/>
      <c r="WNC626" s="1"/>
      <c r="WND626" s="1"/>
      <c r="WNE626" s="1"/>
      <c r="WNF626" s="1"/>
      <c r="WNG626" s="1"/>
      <c r="WNH626" s="1"/>
      <c r="WNI626" s="1"/>
      <c r="WNJ626" s="1"/>
      <c r="WNK626" s="1"/>
      <c r="WNL626" s="1"/>
      <c r="WNM626" s="1"/>
      <c r="WNN626" s="1"/>
      <c r="WNO626" s="1"/>
      <c r="WNP626" s="1"/>
      <c r="WNQ626" s="1"/>
      <c r="WNR626" s="1"/>
      <c r="WNS626" s="1"/>
      <c r="WNT626" s="1"/>
      <c r="WNU626" s="1"/>
      <c r="WNV626" s="1"/>
      <c r="WNW626" s="1"/>
      <c r="WNX626" s="1"/>
      <c r="WNY626" s="1"/>
      <c r="WNZ626" s="1"/>
      <c r="WOA626" s="1"/>
      <c r="WOB626" s="1"/>
      <c r="WOC626" s="1"/>
      <c r="WOD626" s="1"/>
      <c r="WOE626" s="1"/>
      <c r="WOF626" s="1"/>
      <c r="WOG626" s="1"/>
      <c r="WOH626" s="1"/>
      <c r="WOI626" s="1"/>
      <c r="WOJ626" s="1"/>
      <c r="WOK626" s="1"/>
      <c r="WOL626" s="1"/>
      <c r="WOM626" s="1"/>
      <c r="WON626" s="1"/>
      <c r="WOO626" s="1"/>
      <c r="WOP626" s="1"/>
      <c r="WOQ626" s="1"/>
      <c r="WOR626" s="1"/>
      <c r="WOS626" s="1"/>
      <c r="WOT626" s="1"/>
      <c r="WOU626" s="1"/>
      <c r="WOV626" s="1"/>
      <c r="WOW626" s="1"/>
      <c r="WOX626" s="1"/>
      <c r="WOY626" s="1"/>
      <c r="WOZ626" s="1"/>
      <c r="WPA626" s="1"/>
      <c r="WPB626" s="1"/>
      <c r="WPC626" s="1"/>
      <c r="WPD626" s="1"/>
      <c r="WPE626" s="1"/>
      <c r="WPF626" s="1"/>
      <c r="WPG626" s="1"/>
      <c r="WPH626" s="1"/>
      <c r="WPI626" s="1"/>
      <c r="WPJ626" s="1"/>
      <c r="WPK626" s="1"/>
      <c r="WPL626" s="1"/>
      <c r="WPM626" s="1"/>
      <c r="WPN626" s="1"/>
      <c r="WPO626" s="1"/>
      <c r="WPP626" s="1"/>
      <c r="WPQ626" s="1"/>
      <c r="WPR626" s="1"/>
      <c r="WPS626" s="1"/>
      <c r="WPT626" s="1"/>
      <c r="WPU626" s="1"/>
      <c r="WPV626" s="1"/>
      <c r="WPW626" s="1"/>
      <c r="WPX626" s="1"/>
      <c r="WPY626" s="1"/>
      <c r="WPZ626" s="1"/>
      <c r="WQA626" s="1"/>
      <c r="WQB626" s="1"/>
      <c r="WQC626" s="1"/>
      <c r="WQD626" s="1"/>
      <c r="WQE626" s="1"/>
      <c r="WQF626" s="1"/>
      <c r="WQG626" s="1"/>
      <c r="WQH626" s="1"/>
      <c r="WQI626" s="1"/>
      <c r="WQJ626" s="1"/>
      <c r="WQK626" s="1"/>
      <c r="WQL626" s="1"/>
      <c r="WQM626" s="1"/>
      <c r="WQN626" s="1"/>
      <c r="WQO626" s="1"/>
      <c r="WQP626" s="1"/>
      <c r="WQQ626" s="1"/>
      <c r="WQR626" s="1"/>
      <c r="WQS626" s="1"/>
      <c r="WQT626" s="1"/>
      <c r="WQU626" s="1"/>
      <c r="WQV626" s="1"/>
      <c r="WQW626" s="1"/>
      <c r="WQX626" s="1"/>
      <c r="WQY626" s="1"/>
      <c r="WQZ626" s="1"/>
      <c r="WRA626" s="1"/>
      <c r="WRB626" s="1"/>
      <c r="WRC626" s="1"/>
      <c r="WRD626" s="1"/>
      <c r="WRE626" s="1"/>
      <c r="WRF626" s="1"/>
      <c r="WRG626" s="1"/>
      <c r="WRH626" s="1"/>
      <c r="WRI626" s="1"/>
      <c r="WRJ626" s="1"/>
      <c r="WRK626" s="1"/>
      <c r="WRL626" s="1"/>
      <c r="WRM626" s="1"/>
      <c r="WRN626" s="1"/>
      <c r="WRO626" s="1"/>
      <c r="WRP626" s="1"/>
      <c r="WRQ626" s="1"/>
      <c r="WRR626" s="1"/>
      <c r="WRS626" s="1"/>
      <c r="WRT626" s="1"/>
      <c r="WRU626" s="1"/>
      <c r="WRV626" s="1"/>
      <c r="WRW626" s="1"/>
      <c r="WRX626" s="1"/>
      <c r="WRY626" s="1"/>
      <c r="WRZ626" s="1"/>
      <c r="WSA626" s="1"/>
      <c r="WSB626" s="1"/>
      <c r="WSC626" s="1"/>
      <c r="WSD626" s="1"/>
      <c r="WSE626" s="1"/>
      <c r="WSF626" s="1"/>
      <c r="WSG626" s="1"/>
      <c r="WSH626" s="1"/>
      <c r="WSI626" s="1"/>
      <c r="WSJ626" s="1"/>
      <c r="WSK626" s="1"/>
      <c r="WSL626" s="1"/>
      <c r="WSM626" s="1"/>
      <c r="WSN626" s="1"/>
      <c r="WSO626" s="1"/>
      <c r="WSP626" s="1"/>
      <c r="WSQ626" s="1"/>
      <c r="WSR626" s="1"/>
      <c r="WSS626" s="1"/>
      <c r="WST626" s="1"/>
      <c r="WSU626" s="1"/>
      <c r="WSV626" s="1"/>
      <c r="WSW626" s="1"/>
      <c r="WSX626" s="1"/>
      <c r="WSY626" s="1"/>
      <c r="WSZ626" s="1"/>
      <c r="WTA626" s="1"/>
      <c r="WTB626" s="1"/>
      <c r="WTC626" s="1"/>
      <c r="WTD626" s="1"/>
      <c r="WTE626" s="1"/>
      <c r="WTF626" s="1"/>
      <c r="WTG626" s="1"/>
      <c r="WTH626" s="1"/>
      <c r="WTI626" s="1"/>
      <c r="WTJ626" s="1"/>
      <c r="WTK626" s="1"/>
      <c r="WTL626" s="1"/>
      <c r="WTM626" s="1"/>
      <c r="WTN626" s="1"/>
      <c r="WTO626" s="1"/>
      <c r="WTP626" s="1"/>
      <c r="WTQ626" s="1"/>
      <c r="WTR626" s="1"/>
      <c r="WTS626" s="1"/>
      <c r="WTT626" s="1"/>
      <c r="WTU626" s="1"/>
      <c r="WTV626" s="1"/>
      <c r="WTW626" s="1"/>
      <c r="WTX626" s="1"/>
      <c r="WTY626" s="1"/>
      <c r="WTZ626" s="1"/>
      <c r="WUA626" s="1"/>
      <c r="WUB626" s="1"/>
      <c r="WUC626" s="1"/>
      <c r="WUD626" s="1"/>
      <c r="WUE626" s="1"/>
      <c r="WUF626" s="1"/>
      <c r="WUG626" s="1"/>
      <c r="WUH626" s="1"/>
      <c r="WUI626" s="1"/>
      <c r="WUJ626" s="1"/>
      <c r="WUK626" s="1"/>
      <c r="WUL626" s="1"/>
      <c r="WUM626" s="1"/>
      <c r="WUN626" s="1"/>
      <c r="WUO626" s="1"/>
      <c r="WUP626" s="1"/>
      <c r="WUQ626" s="1"/>
      <c r="WUR626" s="1"/>
      <c r="WUS626" s="1"/>
      <c r="WUT626" s="1"/>
      <c r="WUU626" s="1"/>
      <c r="WUV626" s="1"/>
      <c r="WUW626" s="1"/>
      <c r="WUX626" s="1"/>
      <c r="WUY626" s="1"/>
      <c r="WUZ626" s="1"/>
      <c r="WVA626" s="1"/>
      <c r="WVB626" s="1"/>
      <c r="WVC626" s="1"/>
      <c r="WVD626" s="1"/>
      <c r="WVE626" s="1"/>
      <c r="WVF626" s="1"/>
      <c r="WVG626" s="1"/>
      <c r="WVH626" s="1"/>
      <c r="WVI626" s="1"/>
      <c r="WVJ626" s="1"/>
      <c r="WVK626" s="1"/>
      <c r="WVL626" s="1"/>
      <c r="WVM626" s="1"/>
      <c r="WVN626" s="1"/>
      <c r="WVO626" s="1"/>
      <c r="WVP626" s="1"/>
      <c r="WVQ626" s="1"/>
      <c r="WVR626" s="1"/>
      <c r="WVS626" s="1"/>
      <c r="WVT626" s="1"/>
      <c r="WVU626" s="1"/>
      <c r="WVV626" s="1"/>
      <c r="WVW626" s="1"/>
      <c r="WVX626" s="1"/>
      <c r="WVY626" s="1"/>
      <c r="WVZ626" s="1"/>
      <c r="WWA626" s="1"/>
      <c r="WWB626" s="1"/>
      <c r="WWC626" s="1"/>
      <c r="WWD626" s="1"/>
      <c r="WWE626" s="1"/>
      <c r="WWF626" s="1"/>
      <c r="WWG626" s="1"/>
      <c r="WWH626" s="1"/>
      <c r="WWI626" s="1"/>
      <c r="WWJ626" s="1"/>
      <c r="WWK626" s="1"/>
      <c r="WWL626" s="1"/>
      <c r="WWM626" s="1"/>
      <c r="WWN626" s="1"/>
      <c r="WWO626" s="1"/>
      <c r="WWP626" s="1"/>
      <c r="WWQ626" s="1"/>
      <c r="WWR626" s="1"/>
      <c r="WWS626" s="1"/>
      <c r="WWT626" s="1"/>
      <c r="WWU626" s="1"/>
      <c r="WWV626" s="1"/>
      <c r="WWW626" s="1"/>
      <c r="WWX626" s="1"/>
      <c r="WWY626" s="1"/>
      <c r="WWZ626" s="1"/>
      <c r="WXA626" s="1"/>
      <c r="WXB626" s="1"/>
      <c r="WXC626" s="1"/>
      <c r="WXD626" s="1"/>
      <c r="WXE626" s="1"/>
      <c r="WXF626" s="1"/>
      <c r="WXG626" s="1"/>
      <c r="WXH626" s="1"/>
      <c r="WXI626" s="1"/>
      <c r="WXJ626" s="1"/>
      <c r="WXK626" s="1"/>
      <c r="WXL626" s="1"/>
      <c r="WXM626" s="1"/>
      <c r="WXN626" s="1"/>
      <c r="WXO626" s="1"/>
      <c r="WXP626" s="1"/>
      <c r="WXQ626" s="1"/>
      <c r="WXR626" s="1"/>
      <c r="WXS626" s="1"/>
      <c r="WXT626" s="1"/>
      <c r="WXU626" s="1"/>
      <c r="WXV626" s="1"/>
      <c r="WXW626" s="1"/>
      <c r="WXX626" s="1"/>
      <c r="WXY626" s="1"/>
      <c r="WXZ626" s="1"/>
      <c r="WYA626" s="1"/>
      <c r="WYB626" s="1"/>
      <c r="WYC626" s="1"/>
      <c r="WYD626" s="1"/>
      <c r="WYE626" s="1"/>
      <c r="WYF626" s="1"/>
      <c r="WYG626" s="1"/>
      <c r="WYH626" s="1"/>
      <c r="WYI626" s="1"/>
      <c r="WYJ626" s="1"/>
      <c r="WYK626" s="1"/>
      <c r="WYL626" s="1"/>
      <c r="WYM626" s="1"/>
      <c r="WYN626" s="1"/>
      <c r="WYO626" s="1"/>
      <c r="WYP626" s="1"/>
      <c r="WYQ626" s="1"/>
      <c r="WYR626" s="1"/>
      <c r="WYS626" s="1"/>
      <c r="WYT626" s="1"/>
      <c r="WYU626" s="1"/>
      <c r="WYV626" s="1"/>
      <c r="WYW626" s="1"/>
      <c r="WYX626" s="1"/>
      <c r="WYY626" s="1"/>
      <c r="WYZ626" s="1"/>
      <c r="WZA626" s="1"/>
      <c r="WZB626" s="1"/>
      <c r="WZC626" s="1"/>
      <c r="WZD626" s="1"/>
      <c r="WZE626" s="1"/>
      <c r="WZF626" s="1"/>
      <c r="WZG626" s="1"/>
      <c r="WZH626" s="1"/>
      <c r="WZI626" s="1"/>
      <c r="WZJ626" s="1"/>
      <c r="WZK626" s="1"/>
      <c r="WZL626" s="1"/>
      <c r="WZM626" s="1"/>
      <c r="WZN626" s="1"/>
      <c r="WZO626" s="1"/>
      <c r="WZP626" s="1"/>
      <c r="WZQ626" s="1"/>
      <c r="WZR626" s="1"/>
      <c r="WZS626" s="1"/>
      <c r="WZT626" s="1"/>
      <c r="WZU626" s="1"/>
      <c r="WZV626" s="1"/>
      <c r="WZW626" s="1"/>
      <c r="WZX626" s="1"/>
      <c r="WZY626" s="1"/>
      <c r="WZZ626" s="1"/>
      <c r="XAA626" s="1"/>
      <c r="XAB626" s="1"/>
      <c r="XAC626" s="1"/>
      <c r="XAD626" s="1"/>
      <c r="XAE626" s="1"/>
      <c r="XAF626" s="1"/>
      <c r="XAG626" s="1"/>
      <c r="XAH626" s="1"/>
      <c r="XAI626" s="1"/>
      <c r="XAJ626" s="1"/>
      <c r="XAK626" s="1"/>
      <c r="XAL626" s="1"/>
      <c r="XAM626" s="1"/>
      <c r="XAN626" s="1"/>
      <c r="XAO626" s="1"/>
      <c r="XAP626" s="1"/>
      <c r="XAQ626" s="1"/>
      <c r="XAR626" s="1"/>
      <c r="XAS626" s="1"/>
      <c r="XAT626" s="1"/>
      <c r="XAU626" s="1"/>
      <c r="XAV626" s="1"/>
      <c r="XAW626" s="1"/>
      <c r="XAX626" s="1"/>
      <c r="XAY626" s="1"/>
      <c r="XAZ626" s="1"/>
      <c r="XBA626" s="1"/>
      <c r="XBB626" s="1"/>
      <c r="XBC626" s="1"/>
      <c r="XBD626" s="1"/>
      <c r="XBE626" s="1"/>
      <c r="XBF626" s="1"/>
      <c r="XBG626" s="1"/>
      <c r="XBH626" s="1"/>
      <c r="XBI626" s="1"/>
      <c r="XBJ626" s="1"/>
      <c r="XBK626" s="1"/>
      <c r="XBL626" s="1"/>
      <c r="XBM626" s="1"/>
      <c r="XBN626" s="1"/>
      <c r="XBO626" s="1"/>
      <c r="XBP626" s="1"/>
      <c r="XBQ626" s="1"/>
      <c r="XBR626" s="1"/>
      <c r="XBS626" s="1"/>
      <c r="XBT626" s="1"/>
      <c r="XBU626" s="1"/>
      <c r="XBV626" s="1"/>
      <c r="XBW626" s="1"/>
      <c r="XBX626" s="1"/>
      <c r="XBY626" s="1"/>
      <c r="XBZ626" s="1"/>
      <c r="XCA626" s="1"/>
      <c r="XCB626" s="1"/>
      <c r="XCC626" s="1"/>
      <c r="XCD626" s="1"/>
      <c r="XCE626" s="1"/>
      <c r="XCF626" s="1"/>
      <c r="XCG626" s="1"/>
      <c r="XCH626" s="1"/>
      <c r="XCI626" s="1"/>
      <c r="XCJ626" s="1"/>
      <c r="XCK626" s="1"/>
      <c r="XCL626" s="1"/>
      <c r="XCM626" s="1"/>
      <c r="XCN626" s="1"/>
      <c r="XCO626" s="1"/>
      <c r="XCP626" s="1"/>
      <c r="XCQ626" s="1"/>
      <c r="XCR626" s="1"/>
      <c r="XCS626" s="1"/>
      <c r="XCT626" s="1"/>
      <c r="XCU626" s="1"/>
      <c r="XCV626" s="1"/>
      <c r="XCW626" s="1"/>
      <c r="XCX626" s="1"/>
      <c r="XCY626" s="1"/>
      <c r="XCZ626" s="1"/>
      <c r="XDA626" s="1"/>
      <c r="XDB626" s="1"/>
      <c r="XDC626" s="1"/>
      <c r="XDD626" s="1"/>
      <c r="XDE626" s="1"/>
      <c r="XDF626" s="1"/>
      <c r="XDG626" s="1"/>
      <c r="XDH626" s="1"/>
      <c r="XDI626" s="1"/>
      <c r="XDJ626" s="1"/>
      <c r="XDK626" s="1"/>
      <c r="XDL626" s="1"/>
      <c r="XDM626" s="1"/>
      <c r="XDN626" s="1"/>
      <c r="XDO626" s="1"/>
      <c r="XDP626" s="1"/>
      <c r="XDQ626" s="1"/>
      <c r="XDR626" s="1"/>
      <c r="XDS626" s="1"/>
      <c r="XDT626" s="1"/>
      <c r="XDU626" s="1"/>
      <c r="XDV626" s="1"/>
      <c r="XDW626" s="1"/>
      <c r="XDX626" s="1"/>
      <c r="XDY626" s="1"/>
      <c r="XDZ626" s="1"/>
      <c r="XEA626" s="1"/>
      <c r="XEB626" s="1"/>
      <c r="XEC626" s="1"/>
      <c r="XED626" s="1"/>
      <c r="XEE626" s="1"/>
      <c r="XEF626" s="1"/>
      <c r="XEG626" s="1"/>
      <c r="XEH626" s="1"/>
      <c r="XEI626" s="1"/>
      <c r="XEJ626" s="1"/>
      <c r="XEK626" s="1"/>
      <c r="XEL626" s="1"/>
      <c r="XEM626" s="1"/>
      <c r="XEN626" s="1"/>
      <c r="XEO626" s="1"/>
      <c r="XEP626" s="1"/>
      <c r="XEQ626" s="1"/>
      <c r="XER626" s="1"/>
      <c r="XES626" s="1"/>
      <c r="XET626" s="1"/>
    </row>
    <row r="627" spans="1:97 13756:16374" s="8" customFormat="1" ht="33.75">
      <c r="A627" s="21" t="s">
        <v>1714</v>
      </c>
      <c r="B627" s="21" t="s">
        <v>387</v>
      </c>
      <c r="C627" s="21" t="s">
        <v>1715</v>
      </c>
      <c r="D627" s="35" t="s">
        <v>1716</v>
      </c>
      <c r="E627" s="38" t="s">
        <v>48</v>
      </c>
      <c r="F627" s="21" t="s">
        <v>34</v>
      </c>
      <c r="G627" s="35" t="s">
        <v>35</v>
      </c>
      <c r="H627" s="35" t="s">
        <v>77</v>
      </c>
      <c r="I627" s="21" t="s">
        <v>375</v>
      </c>
      <c r="J627" s="35" t="s">
        <v>1261</v>
      </c>
      <c r="K627" s="24">
        <v>1230000</v>
      </c>
      <c r="L627" s="21" t="s">
        <v>1125</v>
      </c>
      <c r="M627" s="25">
        <v>42004</v>
      </c>
      <c r="N627" s="28" t="s">
        <v>396</v>
      </c>
      <c r="O627" s="35" t="s">
        <v>30</v>
      </c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TIB627" s="1"/>
      <c r="TIC627" s="1"/>
      <c r="TID627" s="1"/>
      <c r="TIE627" s="1"/>
      <c r="TIF627" s="1"/>
      <c r="TIG627" s="1"/>
      <c r="TIH627" s="1"/>
      <c r="TII627" s="1"/>
      <c r="TIJ627" s="1"/>
      <c r="TIK627" s="1"/>
      <c r="TIL627" s="1"/>
      <c r="TIM627" s="1"/>
      <c r="TIN627" s="1"/>
      <c r="TIO627" s="1"/>
      <c r="TIP627" s="1"/>
      <c r="TIQ627" s="1"/>
      <c r="TIR627" s="1"/>
      <c r="TIS627" s="1"/>
      <c r="TIT627" s="1"/>
      <c r="TIU627" s="1"/>
      <c r="TIV627" s="1"/>
      <c r="TIW627" s="1"/>
      <c r="TIX627" s="1"/>
      <c r="TIY627" s="1"/>
      <c r="TIZ627" s="1"/>
      <c r="TJA627" s="1"/>
      <c r="TJB627" s="1"/>
      <c r="TJC627" s="1"/>
      <c r="TJD627" s="1"/>
      <c r="TJE627" s="1"/>
      <c r="TJF627" s="1"/>
      <c r="TJG627" s="1"/>
      <c r="TJH627" s="1"/>
      <c r="TJI627" s="1"/>
      <c r="TJJ627" s="1"/>
      <c r="TJK627" s="1"/>
      <c r="TJL627" s="1"/>
      <c r="TJM627" s="1"/>
      <c r="TJN627" s="1"/>
      <c r="TJO627" s="1"/>
      <c r="TJP627" s="1"/>
      <c r="TJQ627" s="1"/>
      <c r="TJR627" s="1"/>
      <c r="TJS627" s="1"/>
      <c r="TJT627" s="1"/>
      <c r="TJU627" s="1"/>
      <c r="TJV627" s="1"/>
      <c r="TJW627" s="1"/>
      <c r="TJX627" s="1"/>
      <c r="TJY627" s="1"/>
      <c r="TJZ627" s="1"/>
      <c r="TKA627" s="1"/>
      <c r="TKB627" s="1"/>
      <c r="TKC627" s="1"/>
      <c r="TKD627" s="1"/>
      <c r="TKE627" s="1"/>
      <c r="TKF627" s="1"/>
      <c r="TKG627" s="1"/>
      <c r="TKH627" s="1"/>
      <c r="TKI627" s="1"/>
      <c r="TKJ627" s="1"/>
      <c r="TKK627" s="1"/>
      <c r="TKL627" s="1"/>
      <c r="TKM627" s="1"/>
      <c r="TKN627" s="1"/>
      <c r="TKO627" s="1"/>
      <c r="TKP627" s="1"/>
      <c r="TKQ627" s="1"/>
      <c r="TKR627" s="1"/>
      <c r="TKS627" s="1"/>
      <c r="TKT627" s="1"/>
      <c r="TKU627" s="1"/>
      <c r="TKV627" s="1"/>
      <c r="TKW627" s="1"/>
      <c r="TKX627" s="1"/>
      <c r="TKY627" s="1"/>
      <c r="TKZ627" s="1"/>
      <c r="TLA627" s="1"/>
      <c r="TLB627" s="1"/>
      <c r="TLC627" s="1"/>
      <c r="TLD627" s="1"/>
      <c r="TLE627" s="1"/>
      <c r="TLF627" s="1"/>
      <c r="TLG627" s="1"/>
      <c r="TLH627" s="1"/>
      <c r="TLI627" s="1"/>
      <c r="TLJ627" s="1"/>
      <c r="TLK627" s="1"/>
      <c r="TLL627" s="1"/>
      <c r="TLM627" s="1"/>
      <c r="TLN627" s="1"/>
      <c r="TLO627" s="1"/>
      <c r="TLP627" s="1"/>
      <c r="TLQ627" s="1"/>
      <c r="TLR627" s="1"/>
      <c r="TLS627" s="1"/>
      <c r="TLT627" s="1"/>
      <c r="TLU627" s="1"/>
      <c r="TLV627" s="1"/>
      <c r="TLW627" s="1"/>
      <c r="TLX627" s="1"/>
      <c r="TLY627" s="1"/>
      <c r="TLZ627" s="1"/>
      <c r="TMA627" s="1"/>
      <c r="TMB627" s="1"/>
      <c r="TMC627" s="1"/>
      <c r="TMD627" s="1"/>
      <c r="TME627" s="1"/>
      <c r="TMF627" s="1"/>
      <c r="TMG627" s="1"/>
      <c r="TMH627" s="1"/>
      <c r="TMI627" s="1"/>
      <c r="TMJ627" s="1"/>
      <c r="TMK627" s="1"/>
      <c r="TML627" s="1"/>
      <c r="TMM627" s="1"/>
      <c r="TMN627" s="1"/>
      <c r="TMO627" s="1"/>
      <c r="TMP627" s="1"/>
      <c r="TMQ627" s="1"/>
      <c r="TMR627" s="1"/>
      <c r="TMS627" s="1"/>
      <c r="TMT627" s="1"/>
      <c r="TMU627" s="1"/>
      <c r="TMV627" s="1"/>
      <c r="TMW627" s="1"/>
      <c r="TMX627" s="1"/>
      <c r="TMY627" s="1"/>
      <c r="TMZ627" s="1"/>
      <c r="TNA627" s="1"/>
      <c r="TNB627" s="1"/>
      <c r="TNC627" s="1"/>
      <c r="TND627" s="1"/>
      <c r="TNE627" s="1"/>
      <c r="TNF627" s="1"/>
      <c r="TNG627" s="1"/>
      <c r="TNH627" s="1"/>
      <c r="TNI627" s="1"/>
      <c r="TNJ627" s="1"/>
      <c r="TNK627" s="1"/>
      <c r="TNL627" s="1"/>
      <c r="TNM627" s="1"/>
      <c r="TNN627" s="1"/>
      <c r="TNO627" s="1"/>
      <c r="TNP627" s="1"/>
      <c r="TNQ627" s="1"/>
      <c r="TNR627" s="1"/>
      <c r="TNS627" s="1"/>
      <c r="TNT627" s="1"/>
      <c r="TNU627" s="1"/>
      <c r="TNV627" s="1"/>
      <c r="TNW627" s="1"/>
      <c r="TNX627" s="1"/>
      <c r="TNY627" s="1"/>
      <c r="TNZ627" s="1"/>
      <c r="TOA627" s="1"/>
      <c r="TOB627" s="1"/>
      <c r="TOC627" s="1"/>
      <c r="TOD627" s="1"/>
      <c r="TOE627" s="1"/>
      <c r="TOF627" s="1"/>
      <c r="TOG627" s="1"/>
      <c r="TOH627" s="1"/>
      <c r="TOI627" s="1"/>
      <c r="TOJ627" s="1"/>
      <c r="TOK627" s="1"/>
      <c r="TOL627" s="1"/>
      <c r="TOM627" s="1"/>
      <c r="TON627" s="1"/>
      <c r="TOO627" s="1"/>
      <c r="TOP627" s="1"/>
      <c r="TOQ627" s="1"/>
      <c r="TOR627" s="1"/>
      <c r="TOS627" s="1"/>
      <c r="TOT627" s="1"/>
      <c r="TOU627" s="1"/>
      <c r="TOV627" s="1"/>
      <c r="TOW627" s="1"/>
      <c r="TOX627" s="1"/>
      <c r="TOY627" s="1"/>
      <c r="TOZ627" s="1"/>
      <c r="TPA627" s="1"/>
      <c r="TPB627" s="1"/>
      <c r="TPC627" s="1"/>
      <c r="TPD627" s="1"/>
      <c r="TPE627" s="1"/>
      <c r="TPF627" s="1"/>
      <c r="TPG627" s="1"/>
      <c r="TPH627" s="1"/>
      <c r="TPI627" s="1"/>
      <c r="TPJ627" s="1"/>
      <c r="TPK627" s="1"/>
      <c r="TPL627" s="1"/>
      <c r="TPM627" s="1"/>
      <c r="TPN627" s="1"/>
      <c r="TPO627" s="1"/>
      <c r="TPP627" s="1"/>
      <c r="TPQ627" s="1"/>
      <c r="TPR627" s="1"/>
      <c r="TPS627" s="1"/>
      <c r="TPT627" s="1"/>
      <c r="TPU627" s="1"/>
      <c r="TPV627" s="1"/>
      <c r="TPW627" s="1"/>
      <c r="TPX627" s="1"/>
      <c r="TPY627" s="1"/>
      <c r="TPZ627" s="1"/>
      <c r="TQA627" s="1"/>
      <c r="TQB627" s="1"/>
      <c r="TQC627" s="1"/>
      <c r="TQD627" s="1"/>
      <c r="TQE627" s="1"/>
      <c r="TQF627" s="1"/>
      <c r="TQG627" s="1"/>
      <c r="TQH627" s="1"/>
      <c r="TQI627" s="1"/>
      <c r="TQJ627" s="1"/>
      <c r="TQK627" s="1"/>
      <c r="TQL627" s="1"/>
      <c r="TQM627" s="1"/>
      <c r="TQN627" s="1"/>
      <c r="TQO627" s="1"/>
      <c r="TQP627" s="1"/>
      <c r="TQQ627" s="1"/>
      <c r="TQR627" s="1"/>
      <c r="TQS627" s="1"/>
      <c r="TQT627" s="1"/>
      <c r="TQU627" s="1"/>
      <c r="TQV627" s="1"/>
      <c r="TQW627" s="1"/>
      <c r="TQX627" s="1"/>
      <c r="TQY627" s="1"/>
      <c r="TQZ627" s="1"/>
      <c r="TRA627" s="1"/>
      <c r="TRB627" s="1"/>
      <c r="TRC627" s="1"/>
      <c r="TRD627" s="1"/>
      <c r="TRE627" s="1"/>
      <c r="TRF627" s="1"/>
      <c r="TRG627" s="1"/>
      <c r="TRH627" s="1"/>
      <c r="TRI627" s="1"/>
      <c r="TRJ627" s="1"/>
      <c r="TRK627" s="1"/>
      <c r="TRL627" s="1"/>
      <c r="TRM627" s="1"/>
      <c r="TRN627" s="1"/>
      <c r="TRO627" s="1"/>
      <c r="TRP627" s="1"/>
      <c r="TRQ627" s="1"/>
      <c r="TRR627" s="1"/>
      <c r="TRS627" s="1"/>
      <c r="TRT627" s="1"/>
      <c r="TRU627" s="1"/>
      <c r="TRV627" s="1"/>
      <c r="TRW627" s="1"/>
      <c r="TRX627" s="1"/>
      <c r="TRY627" s="1"/>
      <c r="TRZ627" s="1"/>
      <c r="TSA627" s="1"/>
      <c r="TSB627" s="1"/>
      <c r="TSC627" s="1"/>
      <c r="TSD627" s="1"/>
      <c r="TSE627" s="1"/>
      <c r="TSF627" s="1"/>
      <c r="TSG627" s="1"/>
      <c r="TSH627" s="1"/>
      <c r="TSI627" s="1"/>
      <c r="TSJ627" s="1"/>
      <c r="TSK627" s="1"/>
      <c r="TSL627" s="1"/>
      <c r="TSM627" s="1"/>
      <c r="TSN627" s="1"/>
      <c r="TSO627" s="1"/>
      <c r="TSP627" s="1"/>
      <c r="TSQ627" s="1"/>
      <c r="TSR627" s="1"/>
      <c r="TSS627" s="1"/>
      <c r="TST627" s="1"/>
      <c r="TSU627" s="1"/>
      <c r="TSV627" s="1"/>
      <c r="TSW627" s="1"/>
      <c r="TSX627" s="1"/>
      <c r="TSY627" s="1"/>
      <c r="TSZ627" s="1"/>
      <c r="TTA627" s="1"/>
      <c r="TTB627" s="1"/>
      <c r="TTC627" s="1"/>
      <c r="TTD627" s="1"/>
      <c r="TTE627" s="1"/>
      <c r="TTF627" s="1"/>
      <c r="TTG627" s="1"/>
      <c r="TTH627" s="1"/>
      <c r="TTI627" s="1"/>
      <c r="TTJ627" s="1"/>
      <c r="TTK627" s="1"/>
      <c r="TTL627" s="1"/>
      <c r="TTM627" s="1"/>
      <c r="TTN627" s="1"/>
      <c r="TTO627" s="1"/>
      <c r="TTP627" s="1"/>
      <c r="TTQ627" s="1"/>
      <c r="TTR627" s="1"/>
      <c r="TTS627" s="1"/>
      <c r="TTT627" s="1"/>
      <c r="TTU627" s="1"/>
      <c r="TTV627" s="1"/>
      <c r="TTW627" s="1"/>
      <c r="TTX627" s="1"/>
      <c r="TTY627" s="1"/>
      <c r="TTZ627" s="1"/>
      <c r="TUA627" s="1"/>
      <c r="TUB627" s="1"/>
      <c r="TUC627" s="1"/>
      <c r="TUD627" s="1"/>
      <c r="TUE627" s="1"/>
      <c r="TUF627" s="1"/>
      <c r="TUG627" s="1"/>
      <c r="TUH627" s="1"/>
      <c r="TUI627" s="1"/>
      <c r="TUJ627" s="1"/>
      <c r="TUK627" s="1"/>
      <c r="TUL627" s="1"/>
      <c r="TUM627" s="1"/>
      <c r="TUN627" s="1"/>
      <c r="TUO627" s="1"/>
      <c r="TUP627" s="1"/>
      <c r="TUQ627" s="1"/>
      <c r="TUR627" s="1"/>
      <c r="TUS627" s="1"/>
      <c r="TUT627" s="1"/>
      <c r="TUU627" s="1"/>
      <c r="TUV627" s="1"/>
      <c r="TUW627" s="1"/>
      <c r="TUX627" s="1"/>
      <c r="TUY627" s="1"/>
      <c r="TUZ627" s="1"/>
      <c r="TVA627" s="1"/>
      <c r="TVB627" s="1"/>
      <c r="TVC627" s="1"/>
      <c r="TVD627" s="1"/>
      <c r="TVE627" s="1"/>
      <c r="TVF627" s="1"/>
      <c r="TVG627" s="1"/>
      <c r="TVH627" s="1"/>
      <c r="TVI627" s="1"/>
      <c r="TVJ627" s="1"/>
      <c r="TVK627" s="1"/>
      <c r="TVL627" s="1"/>
      <c r="TVM627" s="1"/>
      <c r="TVN627" s="1"/>
      <c r="TVO627" s="1"/>
      <c r="TVP627" s="1"/>
      <c r="TVQ627" s="1"/>
      <c r="TVR627" s="1"/>
      <c r="TVS627" s="1"/>
      <c r="TVT627" s="1"/>
      <c r="TVU627" s="1"/>
      <c r="TVV627" s="1"/>
      <c r="TVW627" s="1"/>
      <c r="TVX627" s="1"/>
      <c r="TVY627" s="1"/>
      <c r="TVZ627" s="1"/>
      <c r="TWA627" s="1"/>
      <c r="TWB627" s="1"/>
      <c r="TWC627" s="1"/>
      <c r="TWD627" s="1"/>
      <c r="TWE627" s="1"/>
      <c r="TWF627" s="1"/>
      <c r="TWG627" s="1"/>
      <c r="TWH627" s="1"/>
      <c r="TWI627" s="1"/>
      <c r="TWJ627" s="1"/>
      <c r="TWK627" s="1"/>
      <c r="TWL627" s="1"/>
      <c r="TWM627" s="1"/>
      <c r="TWN627" s="1"/>
      <c r="TWO627" s="1"/>
      <c r="TWP627" s="1"/>
      <c r="TWQ627" s="1"/>
      <c r="TWR627" s="1"/>
      <c r="TWS627" s="1"/>
      <c r="TWT627" s="1"/>
      <c r="TWU627" s="1"/>
      <c r="TWV627" s="1"/>
      <c r="TWW627" s="1"/>
      <c r="TWX627" s="1"/>
      <c r="TWY627" s="1"/>
      <c r="TWZ627" s="1"/>
      <c r="TXA627" s="1"/>
      <c r="TXB627" s="1"/>
      <c r="TXC627" s="1"/>
      <c r="TXD627" s="1"/>
      <c r="TXE627" s="1"/>
      <c r="TXF627" s="1"/>
      <c r="TXG627" s="1"/>
      <c r="TXH627" s="1"/>
      <c r="TXI627" s="1"/>
      <c r="TXJ627" s="1"/>
      <c r="TXK627" s="1"/>
      <c r="TXL627" s="1"/>
      <c r="TXM627" s="1"/>
      <c r="TXN627" s="1"/>
      <c r="TXO627" s="1"/>
      <c r="TXP627" s="1"/>
      <c r="TXQ627" s="1"/>
      <c r="TXR627" s="1"/>
      <c r="TXS627" s="1"/>
      <c r="TXT627" s="1"/>
      <c r="TXU627" s="1"/>
      <c r="TXV627" s="1"/>
      <c r="TXW627" s="1"/>
      <c r="TXX627" s="1"/>
      <c r="TXY627" s="1"/>
      <c r="TXZ627" s="1"/>
      <c r="TYA627" s="1"/>
      <c r="TYB627" s="1"/>
      <c r="TYC627" s="1"/>
      <c r="TYD627" s="1"/>
      <c r="TYE627" s="1"/>
      <c r="TYF627" s="1"/>
      <c r="TYG627" s="1"/>
      <c r="TYH627" s="1"/>
      <c r="TYI627" s="1"/>
      <c r="TYJ627" s="1"/>
      <c r="TYK627" s="1"/>
      <c r="TYL627" s="1"/>
      <c r="TYM627" s="1"/>
      <c r="TYN627" s="1"/>
      <c r="TYO627" s="1"/>
      <c r="TYP627" s="1"/>
      <c r="TYQ627" s="1"/>
      <c r="TYR627" s="1"/>
      <c r="TYS627" s="1"/>
      <c r="TYT627" s="1"/>
      <c r="TYU627" s="1"/>
      <c r="TYV627" s="1"/>
      <c r="TYW627" s="1"/>
      <c r="TYX627" s="1"/>
      <c r="TYY627" s="1"/>
      <c r="TYZ627" s="1"/>
      <c r="TZA627" s="1"/>
      <c r="TZB627" s="1"/>
      <c r="TZC627" s="1"/>
      <c r="TZD627" s="1"/>
      <c r="TZE627" s="1"/>
      <c r="TZF627" s="1"/>
      <c r="TZG627" s="1"/>
      <c r="TZH627" s="1"/>
      <c r="TZI627" s="1"/>
      <c r="TZJ627" s="1"/>
      <c r="TZK627" s="1"/>
      <c r="TZL627" s="1"/>
      <c r="TZM627" s="1"/>
      <c r="TZN627" s="1"/>
      <c r="TZO627" s="1"/>
      <c r="TZP627" s="1"/>
      <c r="TZQ627" s="1"/>
      <c r="TZR627" s="1"/>
      <c r="TZS627" s="1"/>
      <c r="TZT627" s="1"/>
      <c r="TZU627" s="1"/>
      <c r="TZV627" s="1"/>
      <c r="TZW627" s="1"/>
      <c r="TZX627" s="1"/>
      <c r="TZY627" s="1"/>
      <c r="TZZ627" s="1"/>
      <c r="UAA627" s="1"/>
      <c r="UAB627" s="1"/>
      <c r="UAC627" s="1"/>
      <c r="UAD627" s="1"/>
      <c r="UAE627" s="1"/>
      <c r="UAF627" s="1"/>
      <c r="UAG627" s="1"/>
      <c r="UAH627" s="1"/>
      <c r="UAI627" s="1"/>
      <c r="UAJ627" s="1"/>
      <c r="UAK627" s="1"/>
      <c r="UAL627" s="1"/>
      <c r="UAM627" s="1"/>
      <c r="UAN627" s="1"/>
      <c r="UAO627" s="1"/>
      <c r="UAP627" s="1"/>
      <c r="UAQ627" s="1"/>
      <c r="UAR627" s="1"/>
      <c r="UAS627" s="1"/>
      <c r="UAT627" s="1"/>
      <c r="UAU627" s="1"/>
      <c r="UAV627" s="1"/>
      <c r="UAW627" s="1"/>
      <c r="UAX627" s="1"/>
      <c r="UAY627" s="1"/>
      <c r="UAZ627" s="1"/>
      <c r="UBA627" s="1"/>
      <c r="UBB627" s="1"/>
      <c r="UBC627" s="1"/>
      <c r="UBD627" s="1"/>
      <c r="UBE627" s="1"/>
      <c r="UBF627" s="1"/>
      <c r="UBG627" s="1"/>
      <c r="UBH627" s="1"/>
      <c r="UBI627" s="1"/>
      <c r="UBJ627" s="1"/>
      <c r="UBK627" s="1"/>
      <c r="UBL627" s="1"/>
      <c r="UBM627" s="1"/>
      <c r="UBN627" s="1"/>
      <c r="UBO627" s="1"/>
      <c r="UBP627" s="1"/>
      <c r="UBQ627" s="1"/>
      <c r="UBR627" s="1"/>
      <c r="UBS627" s="1"/>
      <c r="UBT627" s="1"/>
      <c r="UBU627" s="1"/>
      <c r="UBV627" s="1"/>
      <c r="UBW627" s="1"/>
      <c r="UBX627" s="1"/>
      <c r="UBY627" s="1"/>
      <c r="UBZ627" s="1"/>
      <c r="UCA627" s="1"/>
      <c r="UCB627" s="1"/>
      <c r="UCC627" s="1"/>
      <c r="UCD627" s="1"/>
      <c r="UCE627" s="1"/>
      <c r="UCF627" s="1"/>
      <c r="UCG627" s="1"/>
      <c r="UCH627" s="1"/>
      <c r="UCI627" s="1"/>
      <c r="UCJ627" s="1"/>
      <c r="UCK627" s="1"/>
      <c r="UCL627" s="1"/>
      <c r="UCM627" s="1"/>
      <c r="UCN627" s="1"/>
      <c r="UCO627" s="1"/>
      <c r="UCP627" s="1"/>
      <c r="UCQ627" s="1"/>
      <c r="UCR627" s="1"/>
      <c r="UCS627" s="1"/>
      <c r="UCT627" s="1"/>
      <c r="UCU627" s="1"/>
      <c r="UCV627" s="1"/>
      <c r="UCW627" s="1"/>
      <c r="UCX627" s="1"/>
      <c r="UCY627" s="1"/>
      <c r="UCZ627" s="1"/>
      <c r="UDA627" s="1"/>
      <c r="UDB627" s="1"/>
      <c r="UDC627" s="1"/>
      <c r="UDD627" s="1"/>
      <c r="UDE627" s="1"/>
      <c r="UDF627" s="1"/>
      <c r="UDG627" s="1"/>
      <c r="UDH627" s="1"/>
      <c r="UDI627" s="1"/>
      <c r="UDJ627" s="1"/>
      <c r="UDK627" s="1"/>
      <c r="UDL627" s="1"/>
      <c r="UDM627" s="1"/>
      <c r="UDN627" s="1"/>
      <c r="UDO627" s="1"/>
      <c r="UDP627" s="1"/>
      <c r="UDQ627" s="1"/>
      <c r="UDR627" s="1"/>
      <c r="UDS627" s="1"/>
      <c r="UDT627" s="1"/>
      <c r="UDU627" s="1"/>
      <c r="UDV627" s="1"/>
      <c r="UDW627" s="1"/>
      <c r="UDX627" s="1"/>
      <c r="UDY627" s="1"/>
      <c r="UDZ627" s="1"/>
      <c r="UEA627" s="1"/>
      <c r="UEB627" s="1"/>
      <c r="UEC627" s="1"/>
      <c r="UED627" s="1"/>
      <c r="UEE627" s="1"/>
      <c r="UEF627" s="1"/>
      <c r="UEG627" s="1"/>
      <c r="UEH627" s="1"/>
      <c r="UEI627" s="1"/>
      <c r="UEJ627" s="1"/>
      <c r="UEK627" s="1"/>
      <c r="UEL627" s="1"/>
      <c r="UEM627" s="1"/>
      <c r="UEN627" s="1"/>
      <c r="UEO627" s="1"/>
      <c r="UEP627" s="1"/>
      <c r="UEQ627" s="1"/>
      <c r="UER627" s="1"/>
      <c r="UES627" s="1"/>
      <c r="UET627" s="1"/>
      <c r="UEU627" s="1"/>
      <c r="UEV627" s="1"/>
      <c r="UEW627" s="1"/>
      <c r="UEX627" s="1"/>
      <c r="UEY627" s="1"/>
      <c r="UEZ627" s="1"/>
      <c r="UFA627" s="1"/>
      <c r="UFB627" s="1"/>
      <c r="UFC627" s="1"/>
      <c r="UFD627" s="1"/>
      <c r="UFE627" s="1"/>
      <c r="UFF627" s="1"/>
      <c r="UFG627" s="1"/>
      <c r="UFH627" s="1"/>
      <c r="UFI627" s="1"/>
      <c r="UFJ627" s="1"/>
      <c r="UFK627" s="1"/>
      <c r="UFL627" s="1"/>
      <c r="UFM627" s="1"/>
      <c r="UFN627" s="1"/>
      <c r="UFO627" s="1"/>
      <c r="UFP627" s="1"/>
      <c r="UFQ627" s="1"/>
      <c r="UFR627" s="1"/>
      <c r="UFS627" s="1"/>
      <c r="UFT627" s="1"/>
      <c r="UFU627" s="1"/>
      <c r="UFV627" s="1"/>
      <c r="UFW627" s="1"/>
      <c r="UFX627" s="1"/>
      <c r="UFY627" s="1"/>
      <c r="UFZ627" s="1"/>
      <c r="UGA627" s="1"/>
      <c r="UGB627" s="1"/>
      <c r="UGC627" s="1"/>
      <c r="UGD627" s="1"/>
      <c r="UGE627" s="1"/>
      <c r="UGF627" s="1"/>
      <c r="UGG627" s="1"/>
      <c r="UGH627" s="1"/>
      <c r="UGI627" s="1"/>
      <c r="UGJ627" s="1"/>
      <c r="UGK627" s="1"/>
      <c r="UGL627" s="1"/>
      <c r="UGM627" s="1"/>
      <c r="UGN627" s="1"/>
      <c r="UGO627" s="1"/>
      <c r="UGP627" s="1"/>
      <c r="UGQ627" s="1"/>
      <c r="UGR627" s="1"/>
      <c r="UGS627" s="1"/>
      <c r="UGT627" s="1"/>
      <c r="UGU627" s="1"/>
      <c r="UGV627" s="1"/>
      <c r="UGW627" s="1"/>
      <c r="UGX627" s="1"/>
      <c r="UGY627" s="1"/>
      <c r="UGZ627" s="1"/>
      <c r="UHA627" s="1"/>
      <c r="UHB627" s="1"/>
      <c r="UHC627" s="1"/>
      <c r="UHD627" s="1"/>
      <c r="UHE627" s="1"/>
      <c r="UHF627" s="1"/>
      <c r="UHG627" s="1"/>
      <c r="UHH627" s="1"/>
      <c r="UHI627" s="1"/>
      <c r="UHJ627" s="1"/>
      <c r="UHK627" s="1"/>
      <c r="UHL627" s="1"/>
      <c r="UHM627" s="1"/>
      <c r="UHN627" s="1"/>
      <c r="UHO627" s="1"/>
      <c r="UHP627" s="1"/>
      <c r="UHQ627" s="1"/>
      <c r="UHR627" s="1"/>
      <c r="UHS627" s="1"/>
      <c r="UHT627" s="1"/>
      <c r="UHU627" s="1"/>
      <c r="UHV627" s="1"/>
      <c r="UHW627" s="1"/>
      <c r="UHX627" s="1"/>
      <c r="UHY627" s="1"/>
      <c r="UHZ627" s="1"/>
      <c r="UIA627" s="1"/>
      <c r="UIB627" s="1"/>
      <c r="UIC627" s="1"/>
      <c r="UID627" s="1"/>
      <c r="UIE627" s="1"/>
      <c r="UIF627" s="1"/>
      <c r="UIG627" s="1"/>
      <c r="UIH627" s="1"/>
      <c r="UII627" s="1"/>
      <c r="UIJ627" s="1"/>
      <c r="UIK627" s="1"/>
      <c r="UIL627" s="1"/>
      <c r="UIM627" s="1"/>
      <c r="UIN627" s="1"/>
      <c r="UIO627" s="1"/>
      <c r="UIP627" s="1"/>
      <c r="UIQ627" s="1"/>
      <c r="UIR627" s="1"/>
      <c r="UIS627" s="1"/>
      <c r="UIT627" s="1"/>
      <c r="UIU627" s="1"/>
      <c r="UIV627" s="1"/>
      <c r="UIW627" s="1"/>
      <c r="UIX627" s="1"/>
      <c r="UIY627" s="1"/>
      <c r="UIZ627" s="1"/>
      <c r="UJA627" s="1"/>
      <c r="UJB627" s="1"/>
      <c r="UJC627" s="1"/>
      <c r="UJD627" s="1"/>
      <c r="UJE627" s="1"/>
      <c r="UJF627" s="1"/>
      <c r="UJG627" s="1"/>
      <c r="UJH627" s="1"/>
      <c r="UJI627" s="1"/>
      <c r="UJJ627" s="1"/>
      <c r="UJK627" s="1"/>
      <c r="UJL627" s="1"/>
      <c r="UJM627" s="1"/>
      <c r="UJN627" s="1"/>
      <c r="UJO627" s="1"/>
      <c r="UJP627" s="1"/>
      <c r="UJQ627" s="1"/>
      <c r="UJR627" s="1"/>
      <c r="UJS627" s="1"/>
      <c r="UJT627" s="1"/>
      <c r="UJU627" s="1"/>
      <c r="UJV627" s="1"/>
      <c r="UJW627" s="1"/>
      <c r="UJX627" s="1"/>
      <c r="UJY627" s="1"/>
      <c r="UJZ627" s="1"/>
      <c r="UKA627" s="1"/>
      <c r="UKB627" s="1"/>
      <c r="UKC627" s="1"/>
      <c r="UKD627" s="1"/>
      <c r="UKE627" s="1"/>
      <c r="UKF627" s="1"/>
      <c r="UKG627" s="1"/>
      <c r="UKH627" s="1"/>
      <c r="UKI627" s="1"/>
      <c r="UKJ627" s="1"/>
      <c r="UKK627" s="1"/>
      <c r="UKL627" s="1"/>
      <c r="UKM627" s="1"/>
      <c r="UKN627" s="1"/>
      <c r="UKO627" s="1"/>
      <c r="UKP627" s="1"/>
      <c r="UKQ627" s="1"/>
      <c r="UKR627" s="1"/>
      <c r="UKS627" s="1"/>
      <c r="UKT627" s="1"/>
      <c r="UKU627" s="1"/>
      <c r="UKV627" s="1"/>
      <c r="UKW627" s="1"/>
      <c r="UKX627" s="1"/>
      <c r="UKY627" s="1"/>
      <c r="UKZ627" s="1"/>
      <c r="ULA627" s="1"/>
      <c r="ULB627" s="1"/>
      <c r="ULC627" s="1"/>
      <c r="ULD627" s="1"/>
      <c r="ULE627" s="1"/>
      <c r="ULF627" s="1"/>
      <c r="ULG627" s="1"/>
      <c r="ULH627" s="1"/>
      <c r="ULI627" s="1"/>
      <c r="ULJ627" s="1"/>
      <c r="ULK627" s="1"/>
      <c r="ULL627" s="1"/>
      <c r="ULM627" s="1"/>
      <c r="ULN627" s="1"/>
      <c r="ULO627" s="1"/>
      <c r="ULP627" s="1"/>
      <c r="ULQ627" s="1"/>
      <c r="ULR627" s="1"/>
      <c r="ULS627" s="1"/>
      <c r="ULT627" s="1"/>
      <c r="ULU627" s="1"/>
      <c r="ULV627" s="1"/>
      <c r="ULW627" s="1"/>
      <c r="ULX627" s="1"/>
      <c r="ULY627" s="1"/>
      <c r="ULZ627" s="1"/>
      <c r="UMA627" s="1"/>
      <c r="UMB627" s="1"/>
      <c r="UMC627" s="1"/>
      <c r="UMD627" s="1"/>
      <c r="UME627" s="1"/>
      <c r="UMF627" s="1"/>
      <c r="UMG627" s="1"/>
      <c r="UMH627" s="1"/>
      <c r="UMI627" s="1"/>
      <c r="UMJ627" s="1"/>
      <c r="UMK627" s="1"/>
      <c r="UML627" s="1"/>
      <c r="UMM627" s="1"/>
      <c r="UMN627" s="1"/>
      <c r="UMO627" s="1"/>
      <c r="UMP627" s="1"/>
      <c r="UMQ627" s="1"/>
      <c r="UMR627" s="1"/>
      <c r="UMS627" s="1"/>
      <c r="UMT627" s="1"/>
      <c r="UMU627" s="1"/>
      <c r="UMV627" s="1"/>
      <c r="UMW627" s="1"/>
      <c r="UMX627" s="1"/>
      <c r="UMY627" s="1"/>
      <c r="UMZ627" s="1"/>
      <c r="UNA627" s="1"/>
      <c r="UNB627" s="1"/>
      <c r="UNC627" s="1"/>
      <c r="UND627" s="1"/>
      <c r="UNE627" s="1"/>
      <c r="UNF627" s="1"/>
      <c r="UNG627" s="1"/>
      <c r="UNH627" s="1"/>
      <c r="UNI627" s="1"/>
      <c r="UNJ627" s="1"/>
      <c r="UNK627" s="1"/>
      <c r="UNL627" s="1"/>
      <c r="UNM627" s="1"/>
      <c r="UNN627" s="1"/>
      <c r="UNO627" s="1"/>
      <c r="UNP627" s="1"/>
      <c r="UNQ627" s="1"/>
      <c r="UNR627" s="1"/>
      <c r="UNS627" s="1"/>
      <c r="UNT627" s="1"/>
      <c r="UNU627" s="1"/>
      <c r="UNV627" s="1"/>
      <c r="UNW627" s="1"/>
      <c r="UNX627" s="1"/>
      <c r="UNY627" s="1"/>
      <c r="UNZ627" s="1"/>
      <c r="UOA627" s="1"/>
      <c r="UOB627" s="1"/>
      <c r="UOC627" s="1"/>
      <c r="UOD627" s="1"/>
      <c r="UOE627" s="1"/>
      <c r="UOF627" s="1"/>
      <c r="UOG627" s="1"/>
      <c r="UOH627" s="1"/>
      <c r="UOI627" s="1"/>
      <c r="UOJ627" s="1"/>
      <c r="UOK627" s="1"/>
      <c r="UOL627" s="1"/>
      <c r="UOM627" s="1"/>
      <c r="UON627" s="1"/>
      <c r="UOO627" s="1"/>
      <c r="UOP627" s="1"/>
      <c r="UOQ627" s="1"/>
      <c r="UOR627" s="1"/>
      <c r="UOS627" s="1"/>
      <c r="UOT627" s="1"/>
      <c r="UOU627" s="1"/>
      <c r="UOV627" s="1"/>
      <c r="UOW627" s="1"/>
      <c r="UOX627" s="1"/>
      <c r="UOY627" s="1"/>
      <c r="UOZ627" s="1"/>
      <c r="UPA627" s="1"/>
      <c r="UPB627" s="1"/>
      <c r="UPC627" s="1"/>
      <c r="UPD627" s="1"/>
      <c r="UPE627" s="1"/>
      <c r="UPF627" s="1"/>
      <c r="UPG627" s="1"/>
      <c r="UPH627" s="1"/>
      <c r="UPI627" s="1"/>
      <c r="UPJ627" s="1"/>
      <c r="UPK627" s="1"/>
      <c r="UPL627" s="1"/>
      <c r="UPM627" s="1"/>
      <c r="UPN627" s="1"/>
      <c r="UPO627" s="1"/>
      <c r="UPP627" s="1"/>
      <c r="UPQ627" s="1"/>
      <c r="UPR627" s="1"/>
      <c r="UPS627" s="1"/>
      <c r="UPT627" s="1"/>
      <c r="UPU627" s="1"/>
      <c r="UPV627" s="1"/>
      <c r="UPW627" s="1"/>
      <c r="UPX627" s="1"/>
      <c r="UPY627" s="1"/>
      <c r="UPZ627" s="1"/>
      <c r="UQA627" s="1"/>
      <c r="UQB627" s="1"/>
      <c r="UQC627" s="1"/>
      <c r="UQD627" s="1"/>
      <c r="UQE627" s="1"/>
      <c r="UQF627" s="1"/>
      <c r="UQG627" s="1"/>
      <c r="UQH627" s="1"/>
      <c r="UQI627" s="1"/>
      <c r="UQJ627" s="1"/>
      <c r="UQK627" s="1"/>
      <c r="UQL627" s="1"/>
      <c r="UQM627" s="1"/>
      <c r="UQN627" s="1"/>
      <c r="UQO627" s="1"/>
      <c r="UQP627" s="1"/>
      <c r="UQQ627" s="1"/>
      <c r="UQR627" s="1"/>
      <c r="UQS627" s="1"/>
      <c r="UQT627" s="1"/>
      <c r="UQU627" s="1"/>
      <c r="UQV627" s="1"/>
      <c r="UQW627" s="1"/>
      <c r="UQX627" s="1"/>
      <c r="UQY627" s="1"/>
      <c r="UQZ627" s="1"/>
      <c r="URA627" s="1"/>
      <c r="URB627" s="1"/>
      <c r="URC627" s="1"/>
      <c r="URD627" s="1"/>
      <c r="URE627" s="1"/>
      <c r="URF627" s="1"/>
      <c r="URG627" s="1"/>
      <c r="URH627" s="1"/>
      <c r="URI627" s="1"/>
      <c r="URJ627" s="1"/>
      <c r="URK627" s="1"/>
      <c r="URL627" s="1"/>
      <c r="URM627" s="1"/>
      <c r="URN627" s="1"/>
      <c r="URO627" s="1"/>
      <c r="URP627" s="1"/>
      <c r="URQ627" s="1"/>
      <c r="URR627" s="1"/>
      <c r="URS627" s="1"/>
      <c r="URT627" s="1"/>
      <c r="URU627" s="1"/>
      <c r="URV627" s="1"/>
      <c r="URW627" s="1"/>
      <c r="URX627" s="1"/>
      <c r="URY627" s="1"/>
      <c r="URZ627" s="1"/>
      <c r="USA627" s="1"/>
      <c r="USB627" s="1"/>
      <c r="USC627" s="1"/>
      <c r="USD627" s="1"/>
      <c r="USE627" s="1"/>
      <c r="USF627" s="1"/>
      <c r="USG627" s="1"/>
      <c r="USH627" s="1"/>
      <c r="USI627" s="1"/>
      <c r="USJ627" s="1"/>
      <c r="USK627" s="1"/>
      <c r="USL627" s="1"/>
      <c r="USM627" s="1"/>
      <c r="USN627" s="1"/>
      <c r="USO627" s="1"/>
      <c r="USP627" s="1"/>
      <c r="USQ627" s="1"/>
      <c r="USR627" s="1"/>
      <c r="USS627" s="1"/>
      <c r="UST627" s="1"/>
      <c r="USU627" s="1"/>
      <c r="USV627" s="1"/>
      <c r="USW627" s="1"/>
      <c r="USX627" s="1"/>
      <c r="USY627" s="1"/>
      <c r="USZ627" s="1"/>
      <c r="UTA627" s="1"/>
      <c r="UTB627" s="1"/>
      <c r="UTC627" s="1"/>
      <c r="UTD627" s="1"/>
      <c r="UTE627" s="1"/>
      <c r="UTF627" s="1"/>
      <c r="UTG627" s="1"/>
      <c r="UTH627" s="1"/>
      <c r="UTI627" s="1"/>
      <c r="UTJ627" s="1"/>
      <c r="UTK627" s="1"/>
      <c r="UTL627" s="1"/>
      <c r="UTM627" s="1"/>
      <c r="UTN627" s="1"/>
      <c r="UTO627" s="1"/>
      <c r="UTP627" s="1"/>
      <c r="UTQ627" s="1"/>
      <c r="UTR627" s="1"/>
      <c r="UTS627" s="1"/>
      <c r="UTT627" s="1"/>
      <c r="UTU627" s="1"/>
      <c r="UTV627" s="1"/>
      <c r="UTW627" s="1"/>
      <c r="UTX627" s="1"/>
      <c r="UTY627" s="1"/>
      <c r="UTZ627" s="1"/>
      <c r="UUA627" s="1"/>
      <c r="UUB627" s="1"/>
      <c r="UUC627" s="1"/>
      <c r="UUD627" s="1"/>
      <c r="UUE627" s="1"/>
      <c r="UUF627" s="1"/>
      <c r="UUG627" s="1"/>
      <c r="UUH627" s="1"/>
      <c r="UUI627" s="1"/>
      <c r="UUJ627" s="1"/>
      <c r="UUK627" s="1"/>
      <c r="UUL627" s="1"/>
      <c r="UUM627" s="1"/>
      <c r="UUN627" s="1"/>
      <c r="UUO627" s="1"/>
      <c r="UUP627" s="1"/>
      <c r="UUQ627" s="1"/>
      <c r="UUR627" s="1"/>
      <c r="UUS627" s="1"/>
      <c r="UUT627" s="1"/>
      <c r="UUU627" s="1"/>
      <c r="UUV627" s="1"/>
      <c r="UUW627" s="1"/>
      <c r="UUX627" s="1"/>
      <c r="UUY627" s="1"/>
      <c r="UUZ627" s="1"/>
      <c r="UVA627" s="1"/>
      <c r="UVB627" s="1"/>
      <c r="UVC627" s="1"/>
      <c r="UVD627" s="1"/>
      <c r="UVE627" s="1"/>
      <c r="UVF627" s="1"/>
      <c r="UVG627" s="1"/>
      <c r="UVH627" s="1"/>
      <c r="UVI627" s="1"/>
      <c r="UVJ627" s="1"/>
      <c r="UVK627" s="1"/>
      <c r="UVL627" s="1"/>
      <c r="UVM627" s="1"/>
      <c r="UVN627" s="1"/>
      <c r="UVO627" s="1"/>
      <c r="UVP627" s="1"/>
      <c r="UVQ627" s="1"/>
      <c r="UVR627" s="1"/>
      <c r="UVS627" s="1"/>
      <c r="UVT627" s="1"/>
      <c r="UVU627" s="1"/>
      <c r="UVV627" s="1"/>
      <c r="UVW627" s="1"/>
      <c r="UVX627" s="1"/>
      <c r="UVY627" s="1"/>
      <c r="UVZ627" s="1"/>
      <c r="UWA627" s="1"/>
      <c r="UWB627" s="1"/>
      <c r="UWC627" s="1"/>
      <c r="UWD627" s="1"/>
      <c r="UWE627" s="1"/>
      <c r="UWF627" s="1"/>
      <c r="UWG627" s="1"/>
      <c r="UWH627" s="1"/>
      <c r="UWI627" s="1"/>
      <c r="UWJ627" s="1"/>
      <c r="UWK627" s="1"/>
      <c r="UWL627" s="1"/>
      <c r="UWM627" s="1"/>
      <c r="UWN627" s="1"/>
      <c r="UWO627" s="1"/>
      <c r="UWP627" s="1"/>
      <c r="UWQ627" s="1"/>
      <c r="UWR627" s="1"/>
      <c r="UWS627" s="1"/>
      <c r="UWT627" s="1"/>
      <c r="UWU627" s="1"/>
      <c r="UWV627" s="1"/>
      <c r="UWW627" s="1"/>
      <c r="UWX627" s="1"/>
      <c r="UWY627" s="1"/>
      <c r="UWZ627" s="1"/>
      <c r="UXA627" s="1"/>
      <c r="UXB627" s="1"/>
      <c r="UXC627" s="1"/>
      <c r="UXD627" s="1"/>
      <c r="UXE627" s="1"/>
      <c r="UXF627" s="1"/>
      <c r="UXG627" s="1"/>
      <c r="UXH627" s="1"/>
      <c r="UXI627" s="1"/>
      <c r="UXJ627" s="1"/>
      <c r="UXK627" s="1"/>
      <c r="UXL627" s="1"/>
      <c r="UXM627" s="1"/>
      <c r="UXN627" s="1"/>
      <c r="UXO627" s="1"/>
      <c r="UXP627" s="1"/>
      <c r="UXQ627" s="1"/>
      <c r="UXR627" s="1"/>
      <c r="UXS627" s="1"/>
      <c r="UXT627" s="1"/>
      <c r="UXU627" s="1"/>
      <c r="UXV627" s="1"/>
      <c r="UXW627" s="1"/>
      <c r="UXX627" s="1"/>
      <c r="UXY627" s="1"/>
      <c r="UXZ627" s="1"/>
      <c r="UYA627" s="1"/>
      <c r="UYB627" s="1"/>
      <c r="UYC627" s="1"/>
      <c r="UYD627" s="1"/>
      <c r="UYE627" s="1"/>
      <c r="UYF627" s="1"/>
      <c r="UYG627" s="1"/>
      <c r="UYH627" s="1"/>
      <c r="UYI627" s="1"/>
      <c r="UYJ627" s="1"/>
      <c r="UYK627" s="1"/>
      <c r="UYL627" s="1"/>
      <c r="UYM627" s="1"/>
      <c r="UYN627" s="1"/>
      <c r="UYO627" s="1"/>
      <c r="UYP627" s="1"/>
      <c r="UYQ627" s="1"/>
      <c r="UYR627" s="1"/>
      <c r="UYS627" s="1"/>
      <c r="UYT627" s="1"/>
      <c r="UYU627" s="1"/>
      <c r="UYV627" s="1"/>
      <c r="UYW627" s="1"/>
      <c r="UYX627" s="1"/>
      <c r="UYY627" s="1"/>
      <c r="UYZ627" s="1"/>
      <c r="UZA627" s="1"/>
      <c r="UZB627" s="1"/>
      <c r="UZC627" s="1"/>
      <c r="UZD627" s="1"/>
      <c r="UZE627" s="1"/>
      <c r="UZF627" s="1"/>
      <c r="UZG627" s="1"/>
      <c r="UZH627" s="1"/>
      <c r="UZI627" s="1"/>
      <c r="UZJ627" s="1"/>
      <c r="UZK627" s="1"/>
      <c r="UZL627" s="1"/>
      <c r="UZM627" s="1"/>
      <c r="UZN627" s="1"/>
      <c r="UZO627" s="1"/>
      <c r="UZP627" s="1"/>
      <c r="UZQ627" s="1"/>
      <c r="UZR627" s="1"/>
      <c r="UZS627" s="1"/>
      <c r="UZT627" s="1"/>
      <c r="UZU627" s="1"/>
      <c r="UZV627" s="1"/>
      <c r="UZW627" s="1"/>
      <c r="UZX627" s="1"/>
      <c r="UZY627" s="1"/>
      <c r="UZZ627" s="1"/>
      <c r="VAA627" s="1"/>
      <c r="VAB627" s="1"/>
      <c r="VAC627" s="1"/>
      <c r="VAD627" s="1"/>
      <c r="VAE627" s="1"/>
      <c r="VAF627" s="1"/>
      <c r="VAG627" s="1"/>
      <c r="VAH627" s="1"/>
      <c r="VAI627" s="1"/>
      <c r="VAJ627" s="1"/>
      <c r="VAK627" s="1"/>
      <c r="VAL627" s="1"/>
      <c r="VAM627" s="1"/>
      <c r="VAN627" s="1"/>
      <c r="VAO627" s="1"/>
      <c r="VAP627" s="1"/>
      <c r="VAQ627" s="1"/>
      <c r="VAR627" s="1"/>
      <c r="VAS627" s="1"/>
      <c r="VAT627" s="1"/>
      <c r="VAU627" s="1"/>
      <c r="VAV627" s="1"/>
      <c r="VAW627" s="1"/>
      <c r="VAX627" s="1"/>
      <c r="VAY627" s="1"/>
      <c r="VAZ627" s="1"/>
      <c r="VBA627" s="1"/>
      <c r="VBB627" s="1"/>
      <c r="VBC627" s="1"/>
      <c r="VBD627" s="1"/>
      <c r="VBE627" s="1"/>
      <c r="VBF627" s="1"/>
      <c r="VBG627" s="1"/>
      <c r="VBH627" s="1"/>
      <c r="VBI627" s="1"/>
      <c r="VBJ627" s="1"/>
      <c r="VBK627" s="1"/>
      <c r="VBL627" s="1"/>
      <c r="VBM627" s="1"/>
      <c r="VBN627" s="1"/>
      <c r="VBO627" s="1"/>
      <c r="VBP627" s="1"/>
      <c r="VBQ627" s="1"/>
      <c r="VBR627" s="1"/>
      <c r="VBS627" s="1"/>
      <c r="VBT627" s="1"/>
      <c r="VBU627" s="1"/>
      <c r="VBV627" s="1"/>
      <c r="VBW627" s="1"/>
      <c r="VBX627" s="1"/>
      <c r="VBY627" s="1"/>
      <c r="VBZ627" s="1"/>
      <c r="VCA627" s="1"/>
      <c r="VCB627" s="1"/>
      <c r="VCC627" s="1"/>
      <c r="VCD627" s="1"/>
      <c r="VCE627" s="1"/>
      <c r="VCF627" s="1"/>
      <c r="VCG627" s="1"/>
      <c r="VCH627" s="1"/>
      <c r="VCI627" s="1"/>
      <c r="VCJ627" s="1"/>
      <c r="VCK627" s="1"/>
      <c r="VCL627" s="1"/>
      <c r="VCM627" s="1"/>
      <c r="VCN627" s="1"/>
      <c r="VCO627" s="1"/>
      <c r="VCP627" s="1"/>
      <c r="VCQ627" s="1"/>
      <c r="VCR627" s="1"/>
      <c r="VCS627" s="1"/>
      <c r="VCT627" s="1"/>
      <c r="VCU627" s="1"/>
      <c r="VCV627" s="1"/>
      <c r="VCW627" s="1"/>
      <c r="VCX627" s="1"/>
      <c r="VCY627" s="1"/>
      <c r="VCZ627" s="1"/>
      <c r="VDA627" s="1"/>
      <c r="VDB627" s="1"/>
      <c r="VDC627" s="1"/>
      <c r="VDD627" s="1"/>
      <c r="VDE627" s="1"/>
      <c r="VDF627" s="1"/>
      <c r="VDG627" s="1"/>
      <c r="VDH627" s="1"/>
      <c r="VDI627" s="1"/>
      <c r="VDJ627" s="1"/>
      <c r="VDK627" s="1"/>
      <c r="VDL627" s="1"/>
      <c r="VDM627" s="1"/>
      <c r="VDN627" s="1"/>
      <c r="VDO627" s="1"/>
      <c r="VDP627" s="1"/>
      <c r="VDQ627" s="1"/>
      <c r="VDR627" s="1"/>
      <c r="VDS627" s="1"/>
      <c r="VDT627" s="1"/>
      <c r="VDU627" s="1"/>
      <c r="VDV627" s="1"/>
      <c r="VDW627" s="1"/>
      <c r="VDX627" s="1"/>
      <c r="VDY627" s="1"/>
      <c r="VDZ627" s="1"/>
      <c r="VEA627" s="1"/>
      <c r="VEB627" s="1"/>
      <c r="VEC627" s="1"/>
      <c r="VED627" s="1"/>
      <c r="VEE627" s="1"/>
      <c r="VEF627" s="1"/>
      <c r="VEG627" s="1"/>
      <c r="VEH627" s="1"/>
      <c r="VEI627" s="1"/>
      <c r="VEJ627" s="1"/>
      <c r="VEK627" s="1"/>
      <c r="VEL627" s="1"/>
      <c r="VEM627" s="1"/>
      <c r="VEN627" s="1"/>
      <c r="VEO627" s="1"/>
      <c r="VEP627" s="1"/>
      <c r="VEQ627" s="1"/>
      <c r="VER627" s="1"/>
      <c r="VES627" s="1"/>
      <c r="VET627" s="1"/>
      <c r="VEU627" s="1"/>
      <c r="VEV627" s="1"/>
      <c r="VEW627" s="1"/>
      <c r="VEX627" s="1"/>
      <c r="VEY627" s="1"/>
      <c r="VEZ627" s="1"/>
      <c r="VFA627" s="1"/>
      <c r="VFB627" s="1"/>
      <c r="VFC627" s="1"/>
      <c r="VFD627" s="1"/>
      <c r="VFE627" s="1"/>
      <c r="VFF627" s="1"/>
      <c r="VFG627" s="1"/>
      <c r="VFH627" s="1"/>
      <c r="VFI627" s="1"/>
      <c r="VFJ627" s="1"/>
      <c r="VFK627" s="1"/>
      <c r="VFL627" s="1"/>
      <c r="VFM627" s="1"/>
      <c r="VFN627" s="1"/>
      <c r="VFO627" s="1"/>
      <c r="VFP627" s="1"/>
      <c r="VFQ627" s="1"/>
      <c r="VFR627" s="1"/>
      <c r="VFS627" s="1"/>
      <c r="VFT627" s="1"/>
      <c r="VFU627" s="1"/>
      <c r="VFV627" s="1"/>
      <c r="VFW627" s="1"/>
      <c r="VFX627" s="1"/>
      <c r="VFY627" s="1"/>
      <c r="VFZ627" s="1"/>
      <c r="VGA627" s="1"/>
      <c r="VGB627" s="1"/>
      <c r="VGC627" s="1"/>
      <c r="VGD627" s="1"/>
      <c r="VGE627" s="1"/>
      <c r="VGF627" s="1"/>
      <c r="VGG627" s="1"/>
      <c r="VGH627" s="1"/>
      <c r="VGI627" s="1"/>
      <c r="VGJ627" s="1"/>
      <c r="VGK627" s="1"/>
      <c r="VGL627" s="1"/>
      <c r="VGM627" s="1"/>
      <c r="VGN627" s="1"/>
      <c r="VGO627" s="1"/>
      <c r="VGP627" s="1"/>
      <c r="VGQ627" s="1"/>
      <c r="VGR627" s="1"/>
      <c r="VGS627" s="1"/>
      <c r="VGT627" s="1"/>
      <c r="VGU627" s="1"/>
      <c r="VGV627" s="1"/>
      <c r="VGW627" s="1"/>
      <c r="VGX627" s="1"/>
      <c r="VGY627" s="1"/>
      <c r="VGZ627" s="1"/>
      <c r="VHA627" s="1"/>
      <c r="VHB627" s="1"/>
      <c r="VHC627" s="1"/>
      <c r="VHD627" s="1"/>
      <c r="VHE627" s="1"/>
      <c r="VHF627" s="1"/>
      <c r="VHG627" s="1"/>
      <c r="VHH627" s="1"/>
      <c r="VHI627" s="1"/>
      <c r="VHJ627" s="1"/>
      <c r="VHK627" s="1"/>
      <c r="VHL627" s="1"/>
      <c r="VHM627" s="1"/>
      <c r="VHN627" s="1"/>
      <c r="VHO627" s="1"/>
      <c r="VHP627" s="1"/>
      <c r="VHQ627" s="1"/>
      <c r="VHR627" s="1"/>
      <c r="VHS627" s="1"/>
      <c r="VHT627" s="1"/>
      <c r="VHU627" s="1"/>
      <c r="VHV627" s="1"/>
      <c r="VHW627" s="1"/>
      <c r="VHX627" s="1"/>
      <c r="VHY627" s="1"/>
      <c r="VHZ627" s="1"/>
      <c r="VIA627" s="1"/>
      <c r="VIB627" s="1"/>
      <c r="VIC627" s="1"/>
      <c r="VID627" s="1"/>
      <c r="VIE627" s="1"/>
      <c r="VIF627" s="1"/>
      <c r="VIG627" s="1"/>
      <c r="VIH627" s="1"/>
      <c r="VII627" s="1"/>
      <c r="VIJ627" s="1"/>
      <c r="VIK627" s="1"/>
      <c r="VIL627" s="1"/>
      <c r="VIM627" s="1"/>
      <c r="VIN627" s="1"/>
      <c r="VIO627" s="1"/>
      <c r="VIP627" s="1"/>
      <c r="VIQ627" s="1"/>
      <c r="VIR627" s="1"/>
      <c r="VIS627" s="1"/>
      <c r="VIT627" s="1"/>
      <c r="VIU627" s="1"/>
      <c r="VIV627" s="1"/>
      <c r="VIW627" s="1"/>
      <c r="VIX627" s="1"/>
      <c r="VIY627" s="1"/>
      <c r="VIZ627" s="1"/>
      <c r="VJA627" s="1"/>
      <c r="VJB627" s="1"/>
      <c r="VJC627" s="1"/>
      <c r="VJD627" s="1"/>
      <c r="VJE627" s="1"/>
      <c r="VJF627" s="1"/>
      <c r="VJG627" s="1"/>
      <c r="VJH627" s="1"/>
      <c r="VJI627" s="1"/>
      <c r="VJJ627" s="1"/>
      <c r="VJK627" s="1"/>
      <c r="VJL627" s="1"/>
      <c r="VJM627" s="1"/>
      <c r="VJN627" s="1"/>
      <c r="VJO627" s="1"/>
      <c r="VJP627" s="1"/>
      <c r="VJQ627" s="1"/>
      <c r="VJR627" s="1"/>
      <c r="VJS627" s="1"/>
      <c r="VJT627" s="1"/>
      <c r="VJU627" s="1"/>
      <c r="VJV627" s="1"/>
      <c r="VJW627" s="1"/>
      <c r="VJX627" s="1"/>
      <c r="VJY627" s="1"/>
      <c r="VJZ627" s="1"/>
      <c r="VKA627" s="1"/>
      <c r="VKB627" s="1"/>
      <c r="VKC627" s="1"/>
      <c r="VKD627" s="1"/>
      <c r="VKE627" s="1"/>
      <c r="VKF627" s="1"/>
      <c r="VKG627" s="1"/>
      <c r="VKH627" s="1"/>
      <c r="VKI627" s="1"/>
      <c r="VKJ627" s="1"/>
      <c r="VKK627" s="1"/>
      <c r="VKL627" s="1"/>
      <c r="VKM627" s="1"/>
      <c r="VKN627" s="1"/>
      <c r="VKO627" s="1"/>
      <c r="VKP627" s="1"/>
      <c r="VKQ627" s="1"/>
      <c r="VKR627" s="1"/>
      <c r="VKS627" s="1"/>
      <c r="VKT627" s="1"/>
      <c r="VKU627" s="1"/>
      <c r="VKV627" s="1"/>
      <c r="VKW627" s="1"/>
      <c r="VKX627" s="1"/>
      <c r="VKY627" s="1"/>
      <c r="VKZ627" s="1"/>
      <c r="VLA627" s="1"/>
      <c r="VLB627" s="1"/>
      <c r="VLC627" s="1"/>
      <c r="VLD627" s="1"/>
      <c r="VLE627" s="1"/>
      <c r="VLF627" s="1"/>
      <c r="VLG627" s="1"/>
      <c r="VLH627" s="1"/>
      <c r="VLI627" s="1"/>
      <c r="VLJ627" s="1"/>
      <c r="VLK627" s="1"/>
      <c r="VLL627" s="1"/>
      <c r="VLM627" s="1"/>
      <c r="VLN627" s="1"/>
      <c r="VLO627" s="1"/>
      <c r="VLP627" s="1"/>
      <c r="VLQ627" s="1"/>
      <c r="VLR627" s="1"/>
      <c r="VLS627" s="1"/>
      <c r="VLT627" s="1"/>
      <c r="VLU627" s="1"/>
      <c r="VLV627" s="1"/>
      <c r="VLW627" s="1"/>
      <c r="VLX627" s="1"/>
      <c r="VLY627" s="1"/>
      <c r="VLZ627" s="1"/>
      <c r="VMA627" s="1"/>
      <c r="VMB627" s="1"/>
      <c r="VMC627" s="1"/>
      <c r="VMD627" s="1"/>
      <c r="VME627" s="1"/>
      <c r="VMF627" s="1"/>
      <c r="VMG627" s="1"/>
      <c r="VMH627" s="1"/>
      <c r="VMI627" s="1"/>
      <c r="VMJ627" s="1"/>
      <c r="VMK627" s="1"/>
      <c r="VML627" s="1"/>
      <c r="VMM627" s="1"/>
      <c r="VMN627" s="1"/>
      <c r="VMO627" s="1"/>
      <c r="VMP627" s="1"/>
      <c r="VMQ627" s="1"/>
      <c r="VMR627" s="1"/>
      <c r="VMS627" s="1"/>
      <c r="VMT627" s="1"/>
      <c r="VMU627" s="1"/>
      <c r="VMV627" s="1"/>
      <c r="VMW627" s="1"/>
      <c r="VMX627" s="1"/>
      <c r="VMY627" s="1"/>
      <c r="VMZ627" s="1"/>
      <c r="VNA627" s="1"/>
      <c r="VNB627" s="1"/>
      <c r="VNC627" s="1"/>
      <c r="VND627" s="1"/>
      <c r="VNE627" s="1"/>
      <c r="VNF627" s="1"/>
      <c r="VNG627" s="1"/>
      <c r="VNH627" s="1"/>
      <c r="VNI627" s="1"/>
      <c r="VNJ627" s="1"/>
      <c r="VNK627" s="1"/>
      <c r="VNL627" s="1"/>
      <c r="VNM627" s="1"/>
      <c r="VNN627" s="1"/>
      <c r="VNO627" s="1"/>
      <c r="VNP627" s="1"/>
      <c r="VNQ627" s="1"/>
      <c r="VNR627" s="1"/>
      <c r="VNS627" s="1"/>
      <c r="VNT627" s="1"/>
      <c r="VNU627" s="1"/>
      <c r="VNV627" s="1"/>
      <c r="VNW627" s="1"/>
      <c r="VNX627" s="1"/>
      <c r="VNY627" s="1"/>
      <c r="VNZ627" s="1"/>
      <c r="VOA627" s="1"/>
      <c r="VOB627" s="1"/>
      <c r="VOC627" s="1"/>
      <c r="VOD627" s="1"/>
      <c r="VOE627" s="1"/>
      <c r="VOF627" s="1"/>
      <c r="VOG627" s="1"/>
      <c r="VOH627" s="1"/>
      <c r="VOI627" s="1"/>
      <c r="VOJ627" s="1"/>
      <c r="VOK627" s="1"/>
      <c r="VOL627" s="1"/>
      <c r="VOM627" s="1"/>
      <c r="VON627" s="1"/>
      <c r="VOO627" s="1"/>
      <c r="VOP627" s="1"/>
      <c r="VOQ627" s="1"/>
      <c r="VOR627" s="1"/>
      <c r="VOS627" s="1"/>
      <c r="VOT627" s="1"/>
      <c r="VOU627" s="1"/>
      <c r="VOV627" s="1"/>
      <c r="VOW627" s="1"/>
      <c r="VOX627" s="1"/>
      <c r="VOY627" s="1"/>
      <c r="VOZ627" s="1"/>
      <c r="VPA627" s="1"/>
      <c r="VPB627" s="1"/>
      <c r="VPC627" s="1"/>
      <c r="VPD627" s="1"/>
      <c r="VPE627" s="1"/>
      <c r="VPF627" s="1"/>
      <c r="VPG627" s="1"/>
      <c r="VPH627" s="1"/>
      <c r="VPI627" s="1"/>
      <c r="VPJ627" s="1"/>
      <c r="VPK627" s="1"/>
      <c r="VPL627" s="1"/>
      <c r="VPM627" s="1"/>
      <c r="VPN627" s="1"/>
      <c r="VPO627" s="1"/>
      <c r="VPP627" s="1"/>
      <c r="VPQ627" s="1"/>
      <c r="VPR627" s="1"/>
      <c r="VPS627" s="1"/>
      <c r="VPT627" s="1"/>
      <c r="VPU627" s="1"/>
      <c r="VPV627" s="1"/>
      <c r="VPW627" s="1"/>
      <c r="VPX627" s="1"/>
      <c r="VPY627" s="1"/>
      <c r="VPZ627" s="1"/>
      <c r="VQA627" s="1"/>
      <c r="VQB627" s="1"/>
      <c r="VQC627" s="1"/>
      <c r="VQD627" s="1"/>
      <c r="VQE627" s="1"/>
      <c r="VQF627" s="1"/>
      <c r="VQG627" s="1"/>
      <c r="VQH627" s="1"/>
      <c r="VQI627" s="1"/>
      <c r="VQJ627" s="1"/>
      <c r="VQK627" s="1"/>
      <c r="VQL627" s="1"/>
      <c r="VQM627" s="1"/>
      <c r="VQN627" s="1"/>
      <c r="VQO627" s="1"/>
      <c r="VQP627" s="1"/>
      <c r="VQQ627" s="1"/>
      <c r="VQR627" s="1"/>
      <c r="VQS627" s="1"/>
      <c r="VQT627" s="1"/>
      <c r="VQU627" s="1"/>
      <c r="VQV627" s="1"/>
      <c r="VQW627" s="1"/>
      <c r="VQX627" s="1"/>
      <c r="VQY627" s="1"/>
      <c r="VQZ627" s="1"/>
      <c r="VRA627" s="1"/>
      <c r="VRB627" s="1"/>
      <c r="VRC627" s="1"/>
      <c r="VRD627" s="1"/>
      <c r="VRE627" s="1"/>
      <c r="VRF627" s="1"/>
      <c r="VRG627" s="1"/>
      <c r="VRH627" s="1"/>
      <c r="VRI627" s="1"/>
      <c r="VRJ627" s="1"/>
      <c r="VRK627" s="1"/>
      <c r="VRL627" s="1"/>
      <c r="VRM627" s="1"/>
      <c r="VRN627" s="1"/>
      <c r="VRO627" s="1"/>
      <c r="VRP627" s="1"/>
      <c r="VRQ627" s="1"/>
      <c r="VRR627" s="1"/>
      <c r="VRS627" s="1"/>
      <c r="VRT627" s="1"/>
      <c r="VRU627" s="1"/>
      <c r="VRV627" s="1"/>
      <c r="VRW627" s="1"/>
      <c r="VRX627" s="1"/>
      <c r="VRY627" s="1"/>
      <c r="VRZ627" s="1"/>
      <c r="VSA627" s="1"/>
      <c r="VSB627" s="1"/>
      <c r="VSC627" s="1"/>
      <c r="VSD627" s="1"/>
      <c r="VSE627" s="1"/>
      <c r="VSF627" s="1"/>
      <c r="VSG627" s="1"/>
      <c r="VSH627" s="1"/>
      <c r="VSI627" s="1"/>
      <c r="VSJ627" s="1"/>
      <c r="VSK627" s="1"/>
      <c r="VSL627" s="1"/>
      <c r="VSM627" s="1"/>
      <c r="VSN627" s="1"/>
      <c r="VSO627" s="1"/>
      <c r="VSP627" s="1"/>
      <c r="VSQ627" s="1"/>
      <c r="VSR627" s="1"/>
      <c r="VSS627" s="1"/>
      <c r="VST627" s="1"/>
      <c r="VSU627" s="1"/>
      <c r="VSV627" s="1"/>
      <c r="VSW627" s="1"/>
      <c r="VSX627" s="1"/>
      <c r="VSY627" s="1"/>
      <c r="VSZ627" s="1"/>
      <c r="VTA627" s="1"/>
      <c r="VTB627" s="1"/>
      <c r="VTC627" s="1"/>
      <c r="VTD627" s="1"/>
      <c r="VTE627" s="1"/>
      <c r="VTF627" s="1"/>
      <c r="VTG627" s="1"/>
      <c r="VTH627" s="1"/>
      <c r="VTI627" s="1"/>
      <c r="VTJ627" s="1"/>
      <c r="VTK627" s="1"/>
      <c r="VTL627" s="1"/>
      <c r="VTM627" s="1"/>
      <c r="VTN627" s="1"/>
      <c r="VTO627" s="1"/>
      <c r="VTP627" s="1"/>
      <c r="VTQ627" s="1"/>
      <c r="VTR627" s="1"/>
      <c r="VTS627" s="1"/>
      <c r="VTT627" s="1"/>
      <c r="VTU627" s="1"/>
      <c r="VTV627" s="1"/>
      <c r="VTW627" s="1"/>
      <c r="VTX627" s="1"/>
      <c r="VTY627" s="1"/>
      <c r="VTZ627" s="1"/>
      <c r="VUA627" s="1"/>
      <c r="VUB627" s="1"/>
      <c r="VUC627" s="1"/>
      <c r="VUD627" s="1"/>
      <c r="VUE627" s="1"/>
      <c r="VUF627" s="1"/>
      <c r="VUG627" s="1"/>
      <c r="VUH627" s="1"/>
      <c r="VUI627" s="1"/>
      <c r="VUJ627" s="1"/>
      <c r="VUK627" s="1"/>
      <c r="VUL627" s="1"/>
      <c r="VUM627" s="1"/>
      <c r="VUN627" s="1"/>
      <c r="VUO627" s="1"/>
      <c r="VUP627" s="1"/>
      <c r="VUQ627" s="1"/>
      <c r="VUR627" s="1"/>
      <c r="VUS627" s="1"/>
      <c r="VUT627" s="1"/>
      <c r="VUU627" s="1"/>
      <c r="VUV627" s="1"/>
      <c r="VUW627" s="1"/>
      <c r="VUX627" s="1"/>
      <c r="VUY627" s="1"/>
      <c r="VUZ627" s="1"/>
      <c r="VVA627" s="1"/>
      <c r="VVB627" s="1"/>
      <c r="VVC627" s="1"/>
      <c r="VVD627" s="1"/>
      <c r="VVE627" s="1"/>
      <c r="VVF627" s="1"/>
      <c r="VVG627" s="1"/>
      <c r="VVH627" s="1"/>
      <c r="VVI627" s="1"/>
      <c r="VVJ627" s="1"/>
      <c r="VVK627" s="1"/>
      <c r="VVL627" s="1"/>
      <c r="VVM627" s="1"/>
      <c r="VVN627" s="1"/>
      <c r="VVO627" s="1"/>
      <c r="VVP627" s="1"/>
      <c r="VVQ627" s="1"/>
      <c r="VVR627" s="1"/>
      <c r="VVS627" s="1"/>
      <c r="VVT627" s="1"/>
      <c r="VVU627" s="1"/>
      <c r="VVV627" s="1"/>
      <c r="VVW627" s="1"/>
      <c r="VVX627" s="1"/>
      <c r="VVY627" s="1"/>
      <c r="VVZ627" s="1"/>
      <c r="VWA627" s="1"/>
      <c r="VWB627" s="1"/>
      <c r="VWC627" s="1"/>
      <c r="VWD627" s="1"/>
      <c r="VWE627" s="1"/>
      <c r="VWF627" s="1"/>
      <c r="VWG627" s="1"/>
      <c r="VWH627" s="1"/>
      <c r="VWI627" s="1"/>
      <c r="VWJ627" s="1"/>
      <c r="VWK627" s="1"/>
      <c r="VWL627" s="1"/>
      <c r="VWM627" s="1"/>
      <c r="VWN627" s="1"/>
      <c r="VWO627" s="1"/>
      <c r="VWP627" s="1"/>
      <c r="VWQ627" s="1"/>
      <c r="VWR627" s="1"/>
      <c r="VWS627" s="1"/>
      <c r="VWT627" s="1"/>
      <c r="VWU627" s="1"/>
      <c r="VWV627" s="1"/>
      <c r="VWW627" s="1"/>
      <c r="VWX627" s="1"/>
      <c r="VWY627" s="1"/>
      <c r="VWZ627" s="1"/>
      <c r="VXA627" s="1"/>
      <c r="VXB627" s="1"/>
      <c r="VXC627" s="1"/>
      <c r="VXD627" s="1"/>
      <c r="VXE627" s="1"/>
      <c r="VXF627" s="1"/>
      <c r="VXG627" s="1"/>
      <c r="VXH627" s="1"/>
      <c r="VXI627" s="1"/>
      <c r="VXJ627" s="1"/>
      <c r="VXK627" s="1"/>
      <c r="VXL627" s="1"/>
      <c r="VXM627" s="1"/>
      <c r="VXN627" s="1"/>
      <c r="VXO627" s="1"/>
      <c r="VXP627" s="1"/>
      <c r="VXQ627" s="1"/>
      <c r="VXR627" s="1"/>
      <c r="VXS627" s="1"/>
      <c r="VXT627" s="1"/>
      <c r="VXU627" s="1"/>
      <c r="VXV627" s="1"/>
      <c r="VXW627" s="1"/>
      <c r="VXX627" s="1"/>
      <c r="VXY627" s="1"/>
      <c r="VXZ627" s="1"/>
      <c r="VYA627" s="1"/>
      <c r="VYB627" s="1"/>
      <c r="VYC627" s="1"/>
      <c r="VYD627" s="1"/>
      <c r="VYE627" s="1"/>
      <c r="VYF627" s="1"/>
      <c r="VYG627" s="1"/>
      <c r="VYH627" s="1"/>
      <c r="VYI627" s="1"/>
      <c r="VYJ627" s="1"/>
      <c r="VYK627" s="1"/>
      <c r="VYL627" s="1"/>
      <c r="VYM627" s="1"/>
      <c r="VYN627" s="1"/>
      <c r="VYO627" s="1"/>
      <c r="VYP627" s="1"/>
      <c r="VYQ627" s="1"/>
      <c r="VYR627" s="1"/>
      <c r="VYS627" s="1"/>
      <c r="VYT627" s="1"/>
      <c r="VYU627" s="1"/>
      <c r="VYV627" s="1"/>
      <c r="VYW627" s="1"/>
      <c r="VYX627" s="1"/>
      <c r="VYY627" s="1"/>
      <c r="VYZ627" s="1"/>
      <c r="VZA627" s="1"/>
      <c r="VZB627" s="1"/>
      <c r="VZC627" s="1"/>
      <c r="VZD627" s="1"/>
      <c r="VZE627" s="1"/>
      <c r="VZF627" s="1"/>
      <c r="VZG627" s="1"/>
      <c r="VZH627" s="1"/>
      <c r="VZI627" s="1"/>
      <c r="VZJ627" s="1"/>
      <c r="VZK627" s="1"/>
      <c r="VZL627" s="1"/>
      <c r="VZM627" s="1"/>
      <c r="VZN627" s="1"/>
      <c r="VZO627" s="1"/>
      <c r="VZP627" s="1"/>
      <c r="VZQ627" s="1"/>
      <c r="VZR627" s="1"/>
      <c r="VZS627" s="1"/>
      <c r="VZT627" s="1"/>
      <c r="VZU627" s="1"/>
      <c r="VZV627" s="1"/>
      <c r="VZW627" s="1"/>
      <c r="VZX627" s="1"/>
      <c r="VZY627" s="1"/>
      <c r="VZZ627" s="1"/>
      <c r="WAA627" s="1"/>
      <c r="WAB627" s="1"/>
      <c r="WAC627" s="1"/>
      <c r="WAD627" s="1"/>
      <c r="WAE627" s="1"/>
      <c r="WAF627" s="1"/>
      <c r="WAG627" s="1"/>
      <c r="WAH627" s="1"/>
      <c r="WAI627" s="1"/>
      <c r="WAJ627" s="1"/>
      <c r="WAK627" s="1"/>
      <c r="WAL627" s="1"/>
      <c r="WAM627" s="1"/>
      <c r="WAN627" s="1"/>
      <c r="WAO627" s="1"/>
      <c r="WAP627" s="1"/>
      <c r="WAQ627" s="1"/>
      <c r="WAR627" s="1"/>
      <c r="WAS627" s="1"/>
      <c r="WAT627" s="1"/>
      <c r="WAU627" s="1"/>
      <c r="WAV627" s="1"/>
      <c r="WAW627" s="1"/>
      <c r="WAX627" s="1"/>
      <c r="WAY627" s="1"/>
      <c r="WAZ627" s="1"/>
      <c r="WBA627" s="1"/>
      <c r="WBB627" s="1"/>
      <c r="WBC627" s="1"/>
      <c r="WBD627" s="1"/>
      <c r="WBE627" s="1"/>
      <c r="WBF627" s="1"/>
      <c r="WBG627" s="1"/>
      <c r="WBH627" s="1"/>
      <c r="WBI627" s="1"/>
      <c r="WBJ627" s="1"/>
      <c r="WBK627" s="1"/>
      <c r="WBL627" s="1"/>
      <c r="WBM627" s="1"/>
      <c r="WBN627" s="1"/>
      <c r="WBO627" s="1"/>
      <c r="WBP627" s="1"/>
      <c r="WBQ627" s="1"/>
      <c r="WBR627" s="1"/>
      <c r="WBS627" s="1"/>
      <c r="WBT627" s="1"/>
      <c r="WBU627" s="1"/>
      <c r="WBV627" s="1"/>
      <c r="WBW627" s="1"/>
      <c r="WBX627" s="1"/>
      <c r="WBY627" s="1"/>
      <c r="WBZ627" s="1"/>
      <c r="WCA627" s="1"/>
      <c r="WCB627" s="1"/>
      <c r="WCC627" s="1"/>
      <c r="WCD627" s="1"/>
      <c r="WCE627" s="1"/>
      <c r="WCF627" s="1"/>
      <c r="WCG627" s="1"/>
      <c r="WCH627" s="1"/>
      <c r="WCI627" s="1"/>
      <c r="WCJ627" s="1"/>
      <c r="WCK627" s="1"/>
      <c r="WCL627" s="1"/>
      <c r="WCM627" s="1"/>
      <c r="WCN627" s="1"/>
      <c r="WCO627" s="1"/>
      <c r="WCP627" s="1"/>
      <c r="WCQ627" s="1"/>
      <c r="WCR627" s="1"/>
      <c r="WCS627" s="1"/>
      <c r="WCT627" s="1"/>
      <c r="WCU627" s="1"/>
      <c r="WCV627" s="1"/>
      <c r="WCW627" s="1"/>
      <c r="WCX627" s="1"/>
      <c r="WCY627" s="1"/>
      <c r="WCZ627" s="1"/>
      <c r="WDA627" s="1"/>
      <c r="WDB627" s="1"/>
      <c r="WDC627" s="1"/>
      <c r="WDD627" s="1"/>
      <c r="WDE627" s="1"/>
      <c r="WDF627" s="1"/>
      <c r="WDG627" s="1"/>
      <c r="WDH627" s="1"/>
      <c r="WDI627" s="1"/>
      <c r="WDJ627" s="1"/>
      <c r="WDK627" s="1"/>
      <c r="WDL627" s="1"/>
      <c r="WDM627" s="1"/>
      <c r="WDN627" s="1"/>
      <c r="WDO627" s="1"/>
      <c r="WDP627" s="1"/>
      <c r="WDQ627" s="1"/>
      <c r="WDR627" s="1"/>
      <c r="WDS627" s="1"/>
      <c r="WDT627" s="1"/>
      <c r="WDU627" s="1"/>
      <c r="WDV627" s="1"/>
      <c r="WDW627" s="1"/>
      <c r="WDX627" s="1"/>
      <c r="WDY627" s="1"/>
      <c r="WDZ627" s="1"/>
      <c r="WEA627" s="1"/>
      <c r="WEB627" s="1"/>
      <c r="WEC627" s="1"/>
      <c r="WED627" s="1"/>
      <c r="WEE627" s="1"/>
      <c r="WEF627" s="1"/>
      <c r="WEG627" s="1"/>
      <c r="WEH627" s="1"/>
      <c r="WEI627" s="1"/>
      <c r="WEJ627" s="1"/>
      <c r="WEK627" s="1"/>
      <c r="WEL627" s="1"/>
      <c r="WEM627" s="1"/>
      <c r="WEN627" s="1"/>
      <c r="WEO627" s="1"/>
      <c r="WEP627" s="1"/>
      <c r="WEQ627" s="1"/>
      <c r="WER627" s="1"/>
      <c r="WES627" s="1"/>
      <c r="WET627" s="1"/>
      <c r="WEU627" s="1"/>
      <c r="WEV627" s="1"/>
      <c r="WEW627" s="1"/>
      <c r="WEX627" s="1"/>
      <c r="WEY627" s="1"/>
      <c r="WEZ627" s="1"/>
      <c r="WFA627" s="1"/>
      <c r="WFB627" s="1"/>
      <c r="WFC627" s="1"/>
      <c r="WFD627" s="1"/>
      <c r="WFE627" s="1"/>
      <c r="WFF627" s="1"/>
      <c r="WFG627" s="1"/>
      <c r="WFH627" s="1"/>
      <c r="WFI627" s="1"/>
      <c r="WFJ627" s="1"/>
      <c r="WFK627" s="1"/>
      <c r="WFL627" s="1"/>
      <c r="WFM627" s="1"/>
      <c r="WFN627" s="1"/>
      <c r="WFO627" s="1"/>
      <c r="WFP627" s="1"/>
      <c r="WFQ627" s="1"/>
      <c r="WFR627" s="1"/>
      <c r="WFS627" s="1"/>
      <c r="WFT627" s="1"/>
      <c r="WFU627" s="1"/>
      <c r="WFV627" s="1"/>
      <c r="WFW627" s="1"/>
      <c r="WFX627" s="1"/>
      <c r="WFY627" s="1"/>
      <c r="WFZ627" s="1"/>
      <c r="WGA627" s="1"/>
      <c r="WGB627" s="1"/>
      <c r="WGC627" s="1"/>
      <c r="WGD627" s="1"/>
      <c r="WGE627" s="1"/>
      <c r="WGF627" s="1"/>
      <c r="WGG627" s="1"/>
      <c r="WGH627" s="1"/>
      <c r="WGI627" s="1"/>
      <c r="WGJ627" s="1"/>
      <c r="WGK627" s="1"/>
      <c r="WGL627" s="1"/>
      <c r="WGM627" s="1"/>
      <c r="WGN627" s="1"/>
      <c r="WGO627" s="1"/>
      <c r="WGP627" s="1"/>
      <c r="WGQ627" s="1"/>
      <c r="WGR627" s="1"/>
      <c r="WGS627" s="1"/>
      <c r="WGT627" s="1"/>
      <c r="WGU627" s="1"/>
      <c r="WGV627" s="1"/>
      <c r="WGW627" s="1"/>
      <c r="WGX627" s="1"/>
      <c r="WGY627" s="1"/>
      <c r="WGZ627" s="1"/>
      <c r="WHA627" s="1"/>
      <c r="WHB627" s="1"/>
      <c r="WHC627" s="1"/>
      <c r="WHD627" s="1"/>
      <c r="WHE627" s="1"/>
      <c r="WHF627" s="1"/>
      <c r="WHG627" s="1"/>
      <c r="WHH627" s="1"/>
      <c r="WHI627" s="1"/>
      <c r="WHJ627" s="1"/>
      <c r="WHK627" s="1"/>
      <c r="WHL627" s="1"/>
      <c r="WHM627" s="1"/>
      <c r="WHN627" s="1"/>
      <c r="WHO627" s="1"/>
      <c r="WHP627" s="1"/>
      <c r="WHQ627" s="1"/>
      <c r="WHR627" s="1"/>
      <c r="WHS627" s="1"/>
      <c r="WHT627" s="1"/>
      <c r="WHU627" s="1"/>
      <c r="WHV627" s="1"/>
      <c r="WHW627" s="1"/>
      <c r="WHX627" s="1"/>
      <c r="WHY627" s="1"/>
      <c r="WHZ627" s="1"/>
      <c r="WIA627" s="1"/>
      <c r="WIB627" s="1"/>
      <c r="WIC627" s="1"/>
      <c r="WID627" s="1"/>
      <c r="WIE627" s="1"/>
      <c r="WIF627" s="1"/>
      <c r="WIG627" s="1"/>
      <c r="WIH627" s="1"/>
      <c r="WII627" s="1"/>
      <c r="WIJ627" s="1"/>
      <c r="WIK627" s="1"/>
      <c r="WIL627" s="1"/>
      <c r="WIM627" s="1"/>
      <c r="WIN627" s="1"/>
      <c r="WIO627" s="1"/>
      <c r="WIP627" s="1"/>
      <c r="WIQ627" s="1"/>
      <c r="WIR627" s="1"/>
      <c r="WIS627" s="1"/>
      <c r="WIT627" s="1"/>
      <c r="WIU627" s="1"/>
      <c r="WIV627" s="1"/>
      <c r="WIW627" s="1"/>
      <c r="WIX627" s="1"/>
      <c r="WIY627" s="1"/>
      <c r="WIZ627" s="1"/>
      <c r="WJA627" s="1"/>
      <c r="WJB627" s="1"/>
      <c r="WJC627" s="1"/>
      <c r="WJD627" s="1"/>
      <c r="WJE627" s="1"/>
      <c r="WJF627" s="1"/>
      <c r="WJG627" s="1"/>
      <c r="WJH627" s="1"/>
      <c r="WJI627" s="1"/>
      <c r="WJJ627" s="1"/>
      <c r="WJK627" s="1"/>
      <c r="WJL627" s="1"/>
      <c r="WJM627" s="1"/>
      <c r="WJN627" s="1"/>
      <c r="WJO627" s="1"/>
      <c r="WJP627" s="1"/>
      <c r="WJQ627" s="1"/>
      <c r="WJR627" s="1"/>
      <c r="WJS627" s="1"/>
      <c r="WJT627" s="1"/>
      <c r="WJU627" s="1"/>
      <c r="WJV627" s="1"/>
      <c r="WJW627" s="1"/>
      <c r="WJX627" s="1"/>
      <c r="WJY627" s="1"/>
      <c r="WJZ627" s="1"/>
      <c r="WKA627" s="1"/>
      <c r="WKB627" s="1"/>
      <c r="WKC627" s="1"/>
      <c r="WKD627" s="1"/>
      <c r="WKE627" s="1"/>
      <c r="WKF627" s="1"/>
      <c r="WKG627" s="1"/>
      <c r="WKH627" s="1"/>
      <c r="WKI627" s="1"/>
      <c r="WKJ627" s="1"/>
      <c r="WKK627" s="1"/>
      <c r="WKL627" s="1"/>
      <c r="WKM627" s="1"/>
      <c r="WKN627" s="1"/>
      <c r="WKO627" s="1"/>
      <c r="WKP627" s="1"/>
      <c r="WKQ627" s="1"/>
      <c r="WKR627" s="1"/>
      <c r="WKS627" s="1"/>
      <c r="WKT627" s="1"/>
      <c r="WKU627" s="1"/>
      <c r="WKV627" s="1"/>
      <c r="WKW627" s="1"/>
      <c r="WKX627" s="1"/>
      <c r="WKY627" s="1"/>
      <c r="WKZ627" s="1"/>
      <c r="WLA627" s="1"/>
      <c r="WLB627" s="1"/>
      <c r="WLC627" s="1"/>
      <c r="WLD627" s="1"/>
      <c r="WLE627" s="1"/>
      <c r="WLF627" s="1"/>
      <c r="WLG627" s="1"/>
      <c r="WLH627" s="1"/>
      <c r="WLI627" s="1"/>
      <c r="WLJ627" s="1"/>
      <c r="WLK627" s="1"/>
      <c r="WLL627" s="1"/>
      <c r="WLM627" s="1"/>
      <c r="WLN627" s="1"/>
      <c r="WLO627" s="1"/>
      <c r="WLP627" s="1"/>
      <c r="WLQ627" s="1"/>
      <c r="WLR627" s="1"/>
      <c r="WLS627" s="1"/>
      <c r="WLT627" s="1"/>
      <c r="WLU627" s="1"/>
      <c r="WLV627" s="1"/>
      <c r="WLW627" s="1"/>
      <c r="WLX627" s="1"/>
      <c r="WLY627" s="1"/>
      <c r="WLZ627" s="1"/>
      <c r="WMA627" s="1"/>
      <c r="WMB627" s="1"/>
      <c r="WMC627" s="1"/>
      <c r="WMD627" s="1"/>
      <c r="WME627" s="1"/>
      <c r="WMF627" s="1"/>
      <c r="WMG627" s="1"/>
      <c r="WMH627" s="1"/>
      <c r="WMI627" s="1"/>
      <c r="WMJ627" s="1"/>
      <c r="WMK627" s="1"/>
      <c r="WML627" s="1"/>
      <c r="WMM627" s="1"/>
      <c r="WMN627" s="1"/>
      <c r="WMO627" s="1"/>
      <c r="WMP627" s="1"/>
      <c r="WMQ627" s="1"/>
      <c r="WMR627" s="1"/>
      <c r="WMS627" s="1"/>
      <c r="WMT627" s="1"/>
      <c r="WMU627" s="1"/>
      <c r="WMV627" s="1"/>
      <c r="WMW627" s="1"/>
      <c r="WMX627" s="1"/>
      <c r="WMY627" s="1"/>
      <c r="WMZ627" s="1"/>
      <c r="WNA627" s="1"/>
      <c r="WNB627" s="1"/>
      <c r="WNC627" s="1"/>
      <c r="WND627" s="1"/>
      <c r="WNE627" s="1"/>
      <c r="WNF627" s="1"/>
      <c r="WNG627" s="1"/>
      <c r="WNH627" s="1"/>
      <c r="WNI627" s="1"/>
      <c r="WNJ627" s="1"/>
      <c r="WNK627" s="1"/>
      <c r="WNL627" s="1"/>
      <c r="WNM627" s="1"/>
      <c r="WNN627" s="1"/>
      <c r="WNO627" s="1"/>
      <c r="WNP627" s="1"/>
      <c r="WNQ627" s="1"/>
      <c r="WNR627" s="1"/>
      <c r="WNS627" s="1"/>
      <c r="WNT627" s="1"/>
      <c r="WNU627" s="1"/>
      <c r="WNV627" s="1"/>
      <c r="WNW627" s="1"/>
      <c r="WNX627" s="1"/>
      <c r="WNY627" s="1"/>
      <c r="WNZ627" s="1"/>
      <c r="WOA627" s="1"/>
      <c r="WOB627" s="1"/>
      <c r="WOC627" s="1"/>
      <c r="WOD627" s="1"/>
      <c r="WOE627" s="1"/>
      <c r="WOF627" s="1"/>
      <c r="WOG627" s="1"/>
      <c r="WOH627" s="1"/>
      <c r="WOI627" s="1"/>
      <c r="WOJ627" s="1"/>
      <c r="WOK627" s="1"/>
      <c r="WOL627" s="1"/>
      <c r="WOM627" s="1"/>
      <c r="WON627" s="1"/>
      <c r="WOO627" s="1"/>
      <c r="WOP627" s="1"/>
      <c r="WOQ627" s="1"/>
      <c r="WOR627" s="1"/>
      <c r="WOS627" s="1"/>
      <c r="WOT627" s="1"/>
      <c r="WOU627" s="1"/>
      <c r="WOV627" s="1"/>
      <c r="WOW627" s="1"/>
      <c r="WOX627" s="1"/>
      <c r="WOY627" s="1"/>
      <c r="WOZ627" s="1"/>
      <c r="WPA627" s="1"/>
      <c r="WPB627" s="1"/>
      <c r="WPC627" s="1"/>
      <c r="WPD627" s="1"/>
      <c r="WPE627" s="1"/>
      <c r="WPF627" s="1"/>
      <c r="WPG627" s="1"/>
      <c r="WPH627" s="1"/>
      <c r="WPI627" s="1"/>
      <c r="WPJ627" s="1"/>
      <c r="WPK627" s="1"/>
      <c r="WPL627" s="1"/>
      <c r="WPM627" s="1"/>
      <c r="WPN627" s="1"/>
      <c r="WPO627" s="1"/>
      <c r="WPP627" s="1"/>
      <c r="WPQ627" s="1"/>
      <c r="WPR627" s="1"/>
      <c r="WPS627" s="1"/>
      <c r="WPT627" s="1"/>
      <c r="WPU627" s="1"/>
      <c r="WPV627" s="1"/>
      <c r="WPW627" s="1"/>
      <c r="WPX627" s="1"/>
      <c r="WPY627" s="1"/>
      <c r="WPZ627" s="1"/>
      <c r="WQA627" s="1"/>
      <c r="WQB627" s="1"/>
      <c r="WQC627" s="1"/>
      <c r="WQD627" s="1"/>
      <c r="WQE627" s="1"/>
      <c r="WQF627" s="1"/>
      <c r="WQG627" s="1"/>
      <c r="WQH627" s="1"/>
      <c r="WQI627" s="1"/>
      <c r="WQJ627" s="1"/>
      <c r="WQK627" s="1"/>
      <c r="WQL627" s="1"/>
      <c r="WQM627" s="1"/>
      <c r="WQN627" s="1"/>
      <c r="WQO627" s="1"/>
      <c r="WQP627" s="1"/>
      <c r="WQQ627" s="1"/>
      <c r="WQR627" s="1"/>
      <c r="WQS627" s="1"/>
      <c r="WQT627" s="1"/>
      <c r="WQU627" s="1"/>
      <c r="WQV627" s="1"/>
      <c r="WQW627" s="1"/>
      <c r="WQX627" s="1"/>
      <c r="WQY627" s="1"/>
      <c r="WQZ627" s="1"/>
      <c r="WRA627" s="1"/>
      <c r="WRB627" s="1"/>
      <c r="WRC627" s="1"/>
      <c r="WRD627" s="1"/>
      <c r="WRE627" s="1"/>
      <c r="WRF627" s="1"/>
      <c r="WRG627" s="1"/>
      <c r="WRH627" s="1"/>
      <c r="WRI627" s="1"/>
      <c r="WRJ627" s="1"/>
      <c r="WRK627" s="1"/>
      <c r="WRL627" s="1"/>
      <c r="WRM627" s="1"/>
      <c r="WRN627" s="1"/>
      <c r="WRO627" s="1"/>
      <c r="WRP627" s="1"/>
      <c r="WRQ627" s="1"/>
      <c r="WRR627" s="1"/>
      <c r="WRS627" s="1"/>
      <c r="WRT627" s="1"/>
      <c r="WRU627" s="1"/>
      <c r="WRV627" s="1"/>
      <c r="WRW627" s="1"/>
      <c r="WRX627" s="1"/>
      <c r="WRY627" s="1"/>
      <c r="WRZ627" s="1"/>
      <c r="WSA627" s="1"/>
      <c r="WSB627" s="1"/>
      <c r="WSC627" s="1"/>
      <c r="WSD627" s="1"/>
      <c r="WSE627" s="1"/>
      <c r="WSF627" s="1"/>
      <c r="WSG627" s="1"/>
      <c r="WSH627" s="1"/>
      <c r="WSI627" s="1"/>
      <c r="WSJ627" s="1"/>
      <c r="WSK627" s="1"/>
      <c r="WSL627" s="1"/>
      <c r="WSM627" s="1"/>
      <c r="WSN627" s="1"/>
      <c r="WSO627" s="1"/>
      <c r="WSP627" s="1"/>
      <c r="WSQ627" s="1"/>
      <c r="WSR627" s="1"/>
      <c r="WSS627" s="1"/>
      <c r="WST627" s="1"/>
      <c r="WSU627" s="1"/>
      <c r="WSV627" s="1"/>
      <c r="WSW627" s="1"/>
      <c r="WSX627" s="1"/>
      <c r="WSY627" s="1"/>
      <c r="WSZ627" s="1"/>
      <c r="WTA627" s="1"/>
      <c r="WTB627" s="1"/>
      <c r="WTC627" s="1"/>
      <c r="WTD627" s="1"/>
      <c r="WTE627" s="1"/>
      <c r="WTF627" s="1"/>
      <c r="WTG627" s="1"/>
      <c r="WTH627" s="1"/>
      <c r="WTI627" s="1"/>
      <c r="WTJ627" s="1"/>
      <c r="WTK627" s="1"/>
      <c r="WTL627" s="1"/>
      <c r="WTM627" s="1"/>
      <c r="WTN627" s="1"/>
      <c r="WTO627" s="1"/>
      <c r="WTP627" s="1"/>
      <c r="WTQ627" s="1"/>
      <c r="WTR627" s="1"/>
      <c r="WTS627" s="1"/>
      <c r="WTT627" s="1"/>
      <c r="WTU627" s="1"/>
      <c r="WTV627" s="1"/>
      <c r="WTW627" s="1"/>
      <c r="WTX627" s="1"/>
      <c r="WTY627" s="1"/>
      <c r="WTZ627" s="1"/>
      <c r="WUA627" s="1"/>
      <c r="WUB627" s="1"/>
      <c r="WUC627" s="1"/>
      <c r="WUD627" s="1"/>
      <c r="WUE627" s="1"/>
      <c r="WUF627" s="1"/>
      <c r="WUG627" s="1"/>
      <c r="WUH627" s="1"/>
      <c r="WUI627" s="1"/>
      <c r="WUJ627" s="1"/>
      <c r="WUK627" s="1"/>
      <c r="WUL627" s="1"/>
      <c r="WUM627" s="1"/>
      <c r="WUN627" s="1"/>
      <c r="WUO627" s="1"/>
      <c r="WUP627" s="1"/>
      <c r="WUQ627" s="1"/>
      <c r="WUR627" s="1"/>
      <c r="WUS627" s="1"/>
      <c r="WUT627" s="1"/>
      <c r="WUU627" s="1"/>
      <c r="WUV627" s="1"/>
      <c r="WUW627" s="1"/>
      <c r="WUX627" s="1"/>
      <c r="WUY627" s="1"/>
      <c r="WUZ627" s="1"/>
      <c r="WVA627" s="1"/>
      <c r="WVB627" s="1"/>
      <c r="WVC627" s="1"/>
      <c r="WVD627" s="1"/>
      <c r="WVE627" s="1"/>
      <c r="WVF627" s="1"/>
      <c r="WVG627" s="1"/>
      <c r="WVH627" s="1"/>
      <c r="WVI627" s="1"/>
      <c r="WVJ627" s="1"/>
      <c r="WVK627" s="1"/>
      <c r="WVL627" s="1"/>
      <c r="WVM627" s="1"/>
      <c r="WVN627" s="1"/>
      <c r="WVO627" s="1"/>
      <c r="WVP627" s="1"/>
      <c r="WVQ627" s="1"/>
      <c r="WVR627" s="1"/>
      <c r="WVS627" s="1"/>
      <c r="WVT627" s="1"/>
      <c r="WVU627" s="1"/>
      <c r="WVV627" s="1"/>
      <c r="WVW627" s="1"/>
      <c r="WVX627" s="1"/>
      <c r="WVY627" s="1"/>
      <c r="WVZ627" s="1"/>
      <c r="WWA627" s="1"/>
      <c r="WWB627" s="1"/>
      <c r="WWC627" s="1"/>
      <c r="WWD627" s="1"/>
      <c r="WWE627" s="1"/>
      <c r="WWF627" s="1"/>
      <c r="WWG627" s="1"/>
      <c r="WWH627" s="1"/>
      <c r="WWI627" s="1"/>
      <c r="WWJ627" s="1"/>
      <c r="WWK627" s="1"/>
      <c r="WWL627" s="1"/>
      <c r="WWM627" s="1"/>
      <c r="WWN627" s="1"/>
      <c r="WWO627" s="1"/>
      <c r="WWP627" s="1"/>
      <c r="WWQ627" s="1"/>
      <c r="WWR627" s="1"/>
      <c r="WWS627" s="1"/>
      <c r="WWT627" s="1"/>
      <c r="WWU627" s="1"/>
      <c r="WWV627" s="1"/>
      <c r="WWW627" s="1"/>
      <c r="WWX627" s="1"/>
      <c r="WWY627" s="1"/>
      <c r="WWZ627" s="1"/>
      <c r="WXA627" s="1"/>
      <c r="WXB627" s="1"/>
      <c r="WXC627" s="1"/>
      <c r="WXD627" s="1"/>
      <c r="WXE627" s="1"/>
      <c r="WXF627" s="1"/>
      <c r="WXG627" s="1"/>
      <c r="WXH627" s="1"/>
      <c r="WXI627" s="1"/>
      <c r="WXJ627" s="1"/>
      <c r="WXK627" s="1"/>
      <c r="WXL627" s="1"/>
      <c r="WXM627" s="1"/>
      <c r="WXN627" s="1"/>
      <c r="WXO627" s="1"/>
      <c r="WXP627" s="1"/>
      <c r="WXQ627" s="1"/>
      <c r="WXR627" s="1"/>
      <c r="WXS627" s="1"/>
      <c r="WXT627" s="1"/>
      <c r="WXU627" s="1"/>
      <c r="WXV627" s="1"/>
      <c r="WXW627" s="1"/>
      <c r="WXX627" s="1"/>
      <c r="WXY627" s="1"/>
      <c r="WXZ627" s="1"/>
      <c r="WYA627" s="1"/>
      <c r="WYB627" s="1"/>
      <c r="WYC627" s="1"/>
      <c r="WYD627" s="1"/>
      <c r="WYE627" s="1"/>
      <c r="WYF627" s="1"/>
      <c r="WYG627" s="1"/>
      <c r="WYH627" s="1"/>
      <c r="WYI627" s="1"/>
      <c r="WYJ627" s="1"/>
      <c r="WYK627" s="1"/>
      <c r="WYL627" s="1"/>
      <c r="WYM627" s="1"/>
      <c r="WYN627" s="1"/>
      <c r="WYO627" s="1"/>
      <c r="WYP627" s="1"/>
      <c r="WYQ627" s="1"/>
      <c r="WYR627" s="1"/>
      <c r="WYS627" s="1"/>
      <c r="WYT627" s="1"/>
      <c r="WYU627" s="1"/>
      <c r="WYV627" s="1"/>
      <c r="WYW627" s="1"/>
      <c r="WYX627" s="1"/>
      <c r="WYY627" s="1"/>
      <c r="WYZ627" s="1"/>
      <c r="WZA627" s="1"/>
      <c r="WZB627" s="1"/>
      <c r="WZC627" s="1"/>
      <c r="WZD627" s="1"/>
      <c r="WZE627" s="1"/>
      <c r="WZF627" s="1"/>
      <c r="WZG627" s="1"/>
      <c r="WZH627" s="1"/>
      <c r="WZI627" s="1"/>
      <c r="WZJ627" s="1"/>
      <c r="WZK627" s="1"/>
      <c r="WZL627" s="1"/>
      <c r="WZM627" s="1"/>
      <c r="WZN627" s="1"/>
      <c r="WZO627" s="1"/>
      <c r="WZP627" s="1"/>
      <c r="WZQ627" s="1"/>
      <c r="WZR627" s="1"/>
      <c r="WZS627" s="1"/>
      <c r="WZT627" s="1"/>
      <c r="WZU627" s="1"/>
      <c r="WZV627" s="1"/>
      <c r="WZW627" s="1"/>
      <c r="WZX627" s="1"/>
      <c r="WZY627" s="1"/>
      <c r="WZZ627" s="1"/>
      <c r="XAA627" s="1"/>
      <c r="XAB627" s="1"/>
      <c r="XAC627" s="1"/>
      <c r="XAD627" s="1"/>
      <c r="XAE627" s="1"/>
      <c r="XAF627" s="1"/>
      <c r="XAG627" s="1"/>
      <c r="XAH627" s="1"/>
      <c r="XAI627" s="1"/>
      <c r="XAJ627" s="1"/>
      <c r="XAK627" s="1"/>
      <c r="XAL627" s="1"/>
      <c r="XAM627" s="1"/>
      <c r="XAN627" s="1"/>
      <c r="XAO627" s="1"/>
      <c r="XAP627" s="1"/>
      <c r="XAQ627" s="1"/>
      <c r="XAR627" s="1"/>
      <c r="XAS627" s="1"/>
      <c r="XAT627" s="1"/>
      <c r="XAU627" s="1"/>
      <c r="XAV627" s="1"/>
      <c r="XAW627" s="1"/>
      <c r="XAX627" s="1"/>
      <c r="XAY627" s="1"/>
      <c r="XAZ627" s="1"/>
      <c r="XBA627" s="1"/>
      <c r="XBB627" s="1"/>
      <c r="XBC627" s="1"/>
      <c r="XBD627" s="1"/>
      <c r="XBE627" s="1"/>
      <c r="XBF627" s="1"/>
      <c r="XBG627" s="1"/>
      <c r="XBH627" s="1"/>
      <c r="XBI627" s="1"/>
      <c r="XBJ627" s="1"/>
      <c r="XBK627" s="1"/>
      <c r="XBL627" s="1"/>
      <c r="XBM627" s="1"/>
      <c r="XBN627" s="1"/>
      <c r="XBO627" s="1"/>
      <c r="XBP627" s="1"/>
      <c r="XBQ627" s="1"/>
      <c r="XBR627" s="1"/>
      <c r="XBS627" s="1"/>
      <c r="XBT627" s="1"/>
      <c r="XBU627" s="1"/>
      <c r="XBV627" s="1"/>
      <c r="XBW627" s="1"/>
      <c r="XBX627" s="1"/>
      <c r="XBY627" s="1"/>
      <c r="XBZ627" s="1"/>
      <c r="XCA627" s="1"/>
      <c r="XCB627" s="1"/>
      <c r="XCC627" s="1"/>
      <c r="XCD627" s="1"/>
      <c r="XCE627" s="1"/>
      <c r="XCF627" s="1"/>
      <c r="XCG627" s="1"/>
      <c r="XCH627" s="1"/>
      <c r="XCI627" s="1"/>
      <c r="XCJ627" s="1"/>
      <c r="XCK627" s="1"/>
      <c r="XCL627" s="1"/>
      <c r="XCM627" s="1"/>
      <c r="XCN627" s="1"/>
      <c r="XCO627" s="1"/>
      <c r="XCP627" s="1"/>
      <c r="XCQ627" s="1"/>
      <c r="XCR627" s="1"/>
      <c r="XCS627" s="1"/>
      <c r="XCT627" s="1"/>
      <c r="XCU627" s="1"/>
      <c r="XCV627" s="1"/>
      <c r="XCW627" s="1"/>
      <c r="XCX627" s="1"/>
      <c r="XCY627" s="1"/>
      <c r="XCZ627" s="1"/>
      <c r="XDA627" s="1"/>
      <c r="XDB627" s="1"/>
      <c r="XDC627" s="1"/>
      <c r="XDD627" s="1"/>
      <c r="XDE627" s="1"/>
      <c r="XDF627" s="1"/>
      <c r="XDG627" s="1"/>
      <c r="XDH627" s="1"/>
      <c r="XDI627" s="1"/>
      <c r="XDJ627" s="1"/>
      <c r="XDK627" s="1"/>
      <c r="XDL627" s="1"/>
      <c r="XDM627" s="1"/>
      <c r="XDN627" s="1"/>
      <c r="XDO627" s="1"/>
      <c r="XDP627" s="1"/>
      <c r="XDQ627" s="1"/>
      <c r="XDR627" s="1"/>
      <c r="XDS627" s="1"/>
      <c r="XDT627" s="1"/>
      <c r="XDU627" s="1"/>
      <c r="XDV627" s="1"/>
      <c r="XDW627" s="1"/>
      <c r="XDX627" s="1"/>
      <c r="XDY627" s="1"/>
      <c r="XDZ627" s="1"/>
      <c r="XEA627" s="1"/>
      <c r="XEB627" s="1"/>
      <c r="XEC627" s="1"/>
      <c r="XED627" s="1"/>
      <c r="XEE627" s="1"/>
      <c r="XEF627" s="1"/>
      <c r="XEG627" s="1"/>
      <c r="XEH627" s="1"/>
      <c r="XEI627" s="1"/>
      <c r="XEJ627" s="1"/>
      <c r="XEK627" s="1"/>
      <c r="XEL627" s="1"/>
      <c r="XEM627" s="1"/>
      <c r="XEN627" s="1"/>
      <c r="XEO627" s="1"/>
      <c r="XEP627" s="1"/>
      <c r="XEQ627" s="1"/>
      <c r="XER627" s="1"/>
      <c r="XES627" s="1"/>
      <c r="XET627" s="1"/>
    </row>
    <row r="628" spans="1:97 13756:16374" s="8" customFormat="1" ht="33.75">
      <c r="A628" s="21" t="s">
        <v>1717</v>
      </c>
      <c r="B628" s="35" t="s">
        <v>387</v>
      </c>
      <c r="C628" s="35">
        <v>7492000</v>
      </c>
      <c r="D628" s="35" t="s">
        <v>1718</v>
      </c>
      <c r="E628" s="38" t="s">
        <v>48</v>
      </c>
      <c r="F628" s="35">
        <v>876</v>
      </c>
      <c r="G628" s="35" t="s">
        <v>35</v>
      </c>
      <c r="H628" s="35" t="s">
        <v>77</v>
      </c>
      <c r="I628" s="35">
        <v>28401000000</v>
      </c>
      <c r="J628" s="35" t="s">
        <v>1203</v>
      </c>
      <c r="K628" s="24">
        <v>2050000</v>
      </c>
      <c r="L628" s="35" t="s">
        <v>1125</v>
      </c>
      <c r="M628" s="25">
        <v>41974</v>
      </c>
      <c r="N628" s="35" t="s">
        <v>396</v>
      </c>
      <c r="O628" s="35" t="s">
        <v>30</v>
      </c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TIB628" s="1"/>
      <c r="TIC628" s="1"/>
      <c r="TID628" s="1"/>
      <c r="TIE628" s="1"/>
      <c r="TIF628" s="1"/>
      <c r="TIG628" s="1"/>
      <c r="TIH628" s="1"/>
      <c r="TII628" s="1"/>
      <c r="TIJ628" s="1"/>
      <c r="TIK628" s="1"/>
      <c r="TIL628" s="1"/>
      <c r="TIM628" s="1"/>
      <c r="TIN628" s="1"/>
      <c r="TIO628" s="1"/>
      <c r="TIP628" s="1"/>
      <c r="TIQ628" s="1"/>
      <c r="TIR628" s="1"/>
      <c r="TIS628" s="1"/>
      <c r="TIT628" s="1"/>
      <c r="TIU628" s="1"/>
      <c r="TIV628" s="1"/>
      <c r="TIW628" s="1"/>
      <c r="TIX628" s="1"/>
      <c r="TIY628" s="1"/>
      <c r="TIZ628" s="1"/>
      <c r="TJA628" s="1"/>
      <c r="TJB628" s="1"/>
      <c r="TJC628" s="1"/>
      <c r="TJD628" s="1"/>
      <c r="TJE628" s="1"/>
      <c r="TJF628" s="1"/>
      <c r="TJG628" s="1"/>
      <c r="TJH628" s="1"/>
      <c r="TJI628" s="1"/>
      <c r="TJJ628" s="1"/>
      <c r="TJK628" s="1"/>
      <c r="TJL628" s="1"/>
      <c r="TJM628" s="1"/>
      <c r="TJN628" s="1"/>
      <c r="TJO628" s="1"/>
      <c r="TJP628" s="1"/>
      <c r="TJQ628" s="1"/>
      <c r="TJR628" s="1"/>
      <c r="TJS628" s="1"/>
      <c r="TJT628" s="1"/>
      <c r="TJU628" s="1"/>
      <c r="TJV628" s="1"/>
      <c r="TJW628" s="1"/>
      <c r="TJX628" s="1"/>
      <c r="TJY628" s="1"/>
      <c r="TJZ628" s="1"/>
      <c r="TKA628" s="1"/>
      <c r="TKB628" s="1"/>
      <c r="TKC628" s="1"/>
      <c r="TKD628" s="1"/>
      <c r="TKE628" s="1"/>
      <c r="TKF628" s="1"/>
      <c r="TKG628" s="1"/>
      <c r="TKH628" s="1"/>
      <c r="TKI628" s="1"/>
      <c r="TKJ628" s="1"/>
      <c r="TKK628" s="1"/>
      <c r="TKL628" s="1"/>
      <c r="TKM628" s="1"/>
      <c r="TKN628" s="1"/>
      <c r="TKO628" s="1"/>
      <c r="TKP628" s="1"/>
      <c r="TKQ628" s="1"/>
      <c r="TKR628" s="1"/>
      <c r="TKS628" s="1"/>
      <c r="TKT628" s="1"/>
      <c r="TKU628" s="1"/>
      <c r="TKV628" s="1"/>
      <c r="TKW628" s="1"/>
      <c r="TKX628" s="1"/>
      <c r="TKY628" s="1"/>
      <c r="TKZ628" s="1"/>
      <c r="TLA628" s="1"/>
      <c r="TLB628" s="1"/>
      <c r="TLC628" s="1"/>
      <c r="TLD628" s="1"/>
      <c r="TLE628" s="1"/>
      <c r="TLF628" s="1"/>
      <c r="TLG628" s="1"/>
      <c r="TLH628" s="1"/>
      <c r="TLI628" s="1"/>
      <c r="TLJ628" s="1"/>
      <c r="TLK628" s="1"/>
      <c r="TLL628" s="1"/>
      <c r="TLM628" s="1"/>
      <c r="TLN628" s="1"/>
      <c r="TLO628" s="1"/>
      <c r="TLP628" s="1"/>
      <c r="TLQ628" s="1"/>
      <c r="TLR628" s="1"/>
      <c r="TLS628" s="1"/>
      <c r="TLT628" s="1"/>
      <c r="TLU628" s="1"/>
      <c r="TLV628" s="1"/>
      <c r="TLW628" s="1"/>
      <c r="TLX628" s="1"/>
      <c r="TLY628" s="1"/>
      <c r="TLZ628" s="1"/>
      <c r="TMA628" s="1"/>
      <c r="TMB628" s="1"/>
      <c r="TMC628" s="1"/>
      <c r="TMD628" s="1"/>
      <c r="TME628" s="1"/>
      <c r="TMF628" s="1"/>
      <c r="TMG628" s="1"/>
      <c r="TMH628" s="1"/>
      <c r="TMI628" s="1"/>
      <c r="TMJ628" s="1"/>
      <c r="TMK628" s="1"/>
      <c r="TML628" s="1"/>
      <c r="TMM628" s="1"/>
      <c r="TMN628" s="1"/>
      <c r="TMO628" s="1"/>
      <c r="TMP628" s="1"/>
      <c r="TMQ628" s="1"/>
      <c r="TMR628" s="1"/>
      <c r="TMS628" s="1"/>
      <c r="TMT628" s="1"/>
      <c r="TMU628" s="1"/>
      <c r="TMV628" s="1"/>
      <c r="TMW628" s="1"/>
      <c r="TMX628" s="1"/>
      <c r="TMY628" s="1"/>
      <c r="TMZ628" s="1"/>
      <c r="TNA628" s="1"/>
      <c r="TNB628" s="1"/>
      <c r="TNC628" s="1"/>
      <c r="TND628" s="1"/>
      <c r="TNE628" s="1"/>
      <c r="TNF628" s="1"/>
      <c r="TNG628" s="1"/>
      <c r="TNH628" s="1"/>
      <c r="TNI628" s="1"/>
      <c r="TNJ628" s="1"/>
      <c r="TNK628" s="1"/>
      <c r="TNL628" s="1"/>
      <c r="TNM628" s="1"/>
      <c r="TNN628" s="1"/>
      <c r="TNO628" s="1"/>
      <c r="TNP628" s="1"/>
      <c r="TNQ628" s="1"/>
      <c r="TNR628" s="1"/>
      <c r="TNS628" s="1"/>
      <c r="TNT628" s="1"/>
      <c r="TNU628" s="1"/>
      <c r="TNV628" s="1"/>
      <c r="TNW628" s="1"/>
      <c r="TNX628" s="1"/>
      <c r="TNY628" s="1"/>
      <c r="TNZ628" s="1"/>
      <c r="TOA628" s="1"/>
      <c r="TOB628" s="1"/>
      <c r="TOC628" s="1"/>
      <c r="TOD628" s="1"/>
      <c r="TOE628" s="1"/>
      <c r="TOF628" s="1"/>
      <c r="TOG628" s="1"/>
      <c r="TOH628" s="1"/>
      <c r="TOI628" s="1"/>
      <c r="TOJ628" s="1"/>
      <c r="TOK628" s="1"/>
      <c r="TOL628" s="1"/>
      <c r="TOM628" s="1"/>
      <c r="TON628" s="1"/>
      <c r="TOO628" s="1"/>
      <c r="TOP628" s="1"/>
      <c r="TOQ628" s="1"/>
      <c r="TOR628" s="1"/>
      <c r="TOS628" s="1"/>
      <c r="TOT628" s="1"/>
      <c r="TOU628" s="1"/>
      <c r="TOV628" s="1"/>
      <c r="TOW628" s="1"/>
      <c r="TOX628" s="1"/>
      <c r="TOY628" s="1"/>
      <c r="TOZ628" s="1"/>
      <c r="TPA628" s="1"/>
      <c r="TPB628" s="1"/>
      <c r="TPC628" s="1"/>
      <c r="TPD628" s="1"/>
      <c r="TPE628" s="1"/>
      <c r="TPF628" s="1"/>
      <c r="TPG628" s="1"/>
      <c r="TPH628" s="1"/>
      <c r="TPI628" s="1"/>
      <c r="TPJ628" s="1"/>
      <c r="TPK628" s="1"/>
      <c r="TPL628" s="1"/>
      <c r="TPM628" s="1"/>
      <c r="TPN628" s="1"/>
      <c r="TPO628" s="1"/>
      <c r="TPP628" s="1"/>
      <c r="TPQ628" s="1"/>
      <c r="TPR628" s="1"/>
      <c r="TPS628" s="1"/>
      <c r="TPT628" s="1"/>
      <c r="TPU628" s="1"/>
      <c r="TPV628" s="1"/>
      <c r="TPW628" s="1"/>
      <c r="TPX628" s="1"/>
      <c r="TPY628" s="1"/>
      <c r="TPZ628" s="1"/>
      <c r="TQA628" s="1"/>
      <c r="TQB628" s="1"/>
      <c r="TQC628" s="1"/>
      <c r="TQD628" s="1"/>
      <c r="TQE628" s="1"/>
      <c r="TQF628" s="1"/>
      <c r="TQG628" s="1"/>
      <c r="TQH628" s="1"/>
      <c r="TQI628" s="1"/>
      <c r="TQJ628" s="1"/>
      <c r="TQK628" s="1"/>
      <c r="TQL628" s="1"/>
      <c r="TQM628" s="1"/>
      <c r="TQN628" s="1"/>
      <c r="TQO628" s="1"/>
      <c r="TQP628" s="1"/>
      <c r="TQQ628" s="1"/>
      <c r="TQR628" s="1"/>
      <c r="TQS628" s="1"/>
      <c r="TQT628" s="1"/>
      <c r="TQU628" s="1"/>
      <c r="TQV628" s="1"/>
      <c r="TQW628" s="1"/>
      <c r="TQX628" s="1"/>
      <c r="TQY628" s="1"/>
      <c r="TQZ628" s="1"/>
      <c r="TRA628" s="1"/>
      <c r="TRB628" s="1"/>
      <c r="TRC628" s="1"/>
      <c r="TRD628" s="1"/>
      <c r="TRE628" s="1"/>
      <c r="TRF628" s="1"/>
      <c r="TRG628" s="1"/>
      <c r="TRH628" s="1"/>
      <c r="TRI628" s="1"/>
      <c r="TRJ628" s="1"/>
      <c r="TRK628" s="1"/>
      <c r="TRL628" s="1"/>
      <c r="TRM628" s="1"/>
      <c r="TRN628" s="1"/>
      <c r="TRO628" s="1"/>
      <c r="TRP628" s="1"/>
      <c r="TRQ628" s="1"/>
      <c r="TRR628" s="1"/>
      <c r="TRS628" s="1"/>
      <c r="TRT628" s="1"/>
      <c r="TRU628" s="1"/>
      <c r="TRV628" s="1"/>
      <c r="TRW628" s="1"/>
      <c r="TRX628" s="1"/>
      <c r="TRY628" s="1"/>
      <c r="TRZ628" s="1"/>
      <c r="TSA628" s="1"/>
      <c r="TSB628" s="1"/>
      <c r="TSC628" s="1"/>
      <c r="TSD628" s="1"/>
      <c r="TSE628" s="1"/>
      <c r="TSF628" s="1"/>
      <c r="TSG628" s="1"/>
      <c r="TSH628" s="1"/>
      <c r="TSI628" s="1"/>
      <c r="TSJ628" s="1"/>
      <c r="TSK628" s="1"/>
      <c r="TSL628" s="1"/>
      <c r="TSM628" s="1"/>
      <c r="TSN628" s="1"/>
      <c r="TSO628" s="1"/>
      <c r="TSP628" s="1"/>
      <c r="TSQ628" s="1"/>
      <c r="TSR628" s="1"/>
      <c r="TSS628" s="1"/>
      <c r="TST628" s="1"/>
      <c r="TSU628" s="1"/>
      <c r="TSV628" s="1"/>
      <c r="TSW628" s="1"/>
      <c r="TSX628" s="1"/>
      <c r="TSY628" s="1"/>
      <c r="TSZ628" s="1"/>
      <c r="TTA628" s="1"/>
      <c r="TTB628" s="1"/>
      <c r="TTC628" s="1"/>
      <c r="TTD628" s="1"/>
      <c r="TTE628" s="1"/>
      <c r="TTF628" s="1"/>
      <c r="TTG628" s="1"/>
      <c r="TTH628" s="1"/>
      <c r="TTI628" s="1"/>
      <c r="TTJ628" s="1"/>
      <c r="TTK628" s="1"/>
      <c r="TTL628" s="1"/>
      <c r="TTM628" s="1"/>
      <c r="TTN628" s="1"/>
      <c r="TTO628" s="1"/>
      <c r="TTP628" s="1"/>
      <c r="TTQ628" s="1"/>
      <c r="TTR628" s="1"/>
      <c r="TTS628" s="1"/>
      <c r="TTT628" s="1"/>
      <c r="TTU628" s="1"/>
      <c r="TTV628" s="1"/>
      <c r="TTW628" s="1"/>
      <c r="TTX628" s="1"/>
      <c r="TTY628" s="1"/>
      <c r="TTZ628" s="1"/>
      <c r="TUA628" s="1"/>
      <c r="TUB628" s="1"/>
      <c r="TUC628" s="1"/>
      <c r="TUD628" s="1"/>
      <c r="TUE628" s="1"/>
      <c r="TUF628" s="1"/>
      <c r="TUG628" s="1"/>
      <c r="TUH628" s="1"/>
      <c r="TUI628" s="1"/>
      <c r="TUJ628" s="1"/>
      <c r="TUK628" s="1"/>
      <c r="TUL628" s="1"/>
      <c r="TUM628" s="1"/>
      <c r="TUN628" s="1"/>
      <c r="TUO628" s="1"/>
      <c r="TUP628" s="1"/>
      <c r="TUQ628" s="1"/>
      <c r="TUR628" s="1"/>
      <c r="TUS628" s="1"/>
      <c r="TUT628" s="1"/>
      <c r="TUU628" s="1"/>
      <c r="TUV628" s="1"/>
      <c r="TUW628" s="1"/>
      <c r="TUX628" s="1"/>
      <c r="TUY628" s="1"/>
      <c r="TUZ628" s="1"/>
      <c r="TVA628" s="1"/>
      <c r="TVB628" s="1"/>
      <c r="TVC628" s="1"/>
      <c r="TVD628" s="1"/>
      <c r="TVE628" s="1"/>
      <c r="TVF628" s="1"/>
      <c r="TVG628" s="1"/>
      <c r="TVH628" s="1"/>
      <c r="TVI628" s="1"/>
      <c r="TVJ628" s="1"/>
      <c r="TVK628" s="1"/>
      <c r="TVL628" s="1"/>
      <c r="TVM628" s="1"/>
      <c r="TVN628" s="1"/>
      <c r="TVO628" s="1"/>
      <c r="TVP628" s="1"/>
      <c r="TVQ628" s="1"/>
      <c r="TVR628" s="1"/>
      <c r="TVS628" s="1"/>
      <c r="TVT628" s="1"/>
      <c r="TVU628" s="1"/>
      <c r="TVV628" s="1"/>
      <c r="TVW628" s="1"/>
      <c r="TVX628" s="1"/>
      <c r="TVY628" s="1"/>
      <c r="TVZ628" s="1"/>
      <c r="TWA628" s="1"/>
      <c r="TWB628" s="1"/>
      <c r="TWC628" s="1"/>
      <c r="TWD628" s="1"/>
      <c r="TWE628" s="1"/>
      <c r="TWF628" s="1"/>
      <c r="TWG628" s="1"/>
      <c r="TWH628" s="1"/>
      <c r="TWI628" s="1"/>
      <c r="TWJ628" s="1"/>
      <c r="TWK628" s="1"/>
      <c r="TWL628" s="1"/>
      <c r="TWM628" s="1"/>
      <c r="TWN628" s="1"/>
      <c r="TWO628" s="1"/>
      <c r="TWP628" s="1"/>
      <c r="TWQ628" s="1"/>
      <c r="TWR628" s="1"/>
      <c r="TWS628" s="1"/>
      <c r="TWT628" s="1"/>
      <c r="TWU628" s="1"/>
      <c r="TWV628" s="1"/>
      <c r="TWW628" s="1"/>
      <c r="TWX628" s="1"/>
      <c r="TWY628" s="1"/>
      <c r="TWZ628" s="1"/>
      <c r="TXA628" s="1"/>
      <c r="TXB628" s="1"/>
      <c r="TXC628" s="1"/>
      <c r="TXD628" s="1"/>
      <c r="TXE628" s="1"/>
      <c r="TXF628" s="1"/>
      <c r="TXG628" s="1"/>
      <c r="TXH628" s="1"/>
      <c r="TXI628" s="1"/>
      <c r="TXJ628" s="1"/>
      <c r="TXK628" s="1"/>
      <c r="TXL628" s="1"/>
      <c r="TXM628" s="1"/>
      <c r="TXN628" s="1"/>
      <c r="TXO628" s="1"/>
      <c r="TXP628" s="1"/>
      <c r="TXQ628" s="1"/>
      <c r="TXR628" s="1"/>
      <c r="TXS628" s="1"/>
      <c r="TXT628" s="1"/>
      <c r="TXU628" s="1"/>
      <c r="TXV628" s="1"/>
      <c r="TXW628" s="1"/>
      <c r="TXX628" s="1"/>
      <c r="TXY628" s="1"/>
      <c r="TXZ628" s="1"/>
      <c r="TYA628" s="1"/>
      <c r="TYB628" s="1"/>
      <c r="TYC628" s="1"/>
      <c r="TYD628" s="1"/>
      <c r="TYE628" s="1"/>
      <c r="TYF628" s="1"/>
      <c r="TYG628" s="1"/>
      <c r="TYH628" s="1"/>
      <c r="TYI628" s="1"/>
      <c r="TYJ628" s="1"/>
      <c r="TYK628" s="1"/>
      <c r="TYL628" s="1"/>
      <c r="TYM628" s="1"/>
      <c r="TYN628" s="1"/>
      <c r="TYO628" s="1"/>
      <c r="TYP628" s="1"/>
      <c r="TYQ628" s="1"/>
      <c r="TYR628" s="1"/>
      <c r="TYS628" s="1"/>
      <c r="TYT628" s="1"/>
      <c r="TYU628" s="1"/>
      <c r="TYV628" s="1"/>
      <c r="TYW628" s="1"/>
      <c r="TYX628" s="1"/>
      <c r="TYY628" s="1"/>
      <c r="TYZ628" s="1"/>
      <c r="TZA628" s="1"/>
      <c r="TZB628" s="1"/>
      <c r="TZC628" s="1"/>
      <c r="TZD628" s="1"/>
      <c r="TZE628" s="1"/>
      <c r="TZF628" s="1"/>
      <c r="TZG628" s="1"/>
      <c r="TZH628" s="1"/>
      <c r="TZI628" s="1"/>
      <c r="TZJ628" s="1"/>
      <c r="TZK628" s="1"/>
      <c r="TZL628" s="1"/>
      <c r="TZM628" s="1"/>
      <c r="TZN628" s="1"/>
      <c r="TZO628" s="1"/>
      <c r="TZP628" s="1"/>
      <c r="TZQ628" s="1"/>
      <c r="TZR628" s="1"/>
      <c r="TZS628" s="1"/>
      <c r="TZT628" s="1"/>
      <c r="TZU628" s="1"/>
      <c r="TZV628" s="1"/>
      <c r="TZW628" s="1"/>
      <c r="TZX628" s="1"/>
      <c r="TZY628" s="1"/>
      <c r="TZZ628" s="1"/>
      <c r="UAA628" s="1"/>
      <c r="UAB628" s="1"/>
      <c r="UAC628" s="1"/>
      <c r="UAD628" s="1"/>
      <c r="UAE628" s="1"/>
      <c r="UAF628" s="1"/>
      <c r="UAG628" s="1"/>
      <c r="UAH628" s="1"/>
      <c r="UAI628" s="1"/>
      <c r="UAJ628" s="1"/>
      <c r="UAK628" s="1"/>
      <c r="UAL628" s="1"/>
      <c r="UAM628" s="1"/>
      <c r="UAN628" s="1"/>
      <c r="UAO628" s="1"/>
      <c r="UAP628" s="1"/>
      <c r="UAQ628" s="1"/>
      <c r="UAR628" s="1"/>
      <c r="UAS628" s="1"/>
      <c r="UAT628" s="1"/>
      <c r="UAU628" s="1"/>
      <c r="UAV628" s="1"/>
      <c r="UAW628" s="1"/>
      <c r="UAX628" s="1"/>
      <c r="UAY628" s="1"/>
      <c r="UAZ628" s="1"/>
      <c r="UBA628" s="1"/>
      <c r="UBB628" s="1"/>
      <c r="UBC628" s="1"/>
      <c r="UBD628" s="1"/>
      <c r="UBE628" s="1"/>
      <c r="UBF628" s="1"/>
      <c r="UBG628" s="1"/>
      <c r="UBH628" s="1"/>
      <c r="UBI628" s="1"/>
      <c r="UBJ628" s="1"/>
      <c r="UBK628" s="1"/>
      <c r="UBL628" s="1"/>
      <c r="UBM628" s="1"/>
      <c r="UBN628" s="1"/>
      <c r="UBO628" s="1"/>
      <c r="UBP628" s="1"/>
      <c r="UBQ628" s="1"/>
      <c r="UBR628" s="1"/>
      <c r="UBS628" s="1"/>
      <c r="UBT628" s="1"/>
      <c r="UBU628" s="1"/>
      <c r="UBV628" s="1"/>
      <c r="UBW628" s="1"/>
      <c r="UBX628" s="1"/>
      <c r="UBY628" s="1"/>
      <c r="UBZ628" s="1"/>
      <c r="UCA628" s="1"/>
      <c r="UCB628" s="1"/>
      <c r="UCC628" s="1"/>
      <c r="UCD628" s="1"/>
      <c r="UCE628" s="1"/>
      <c r="UCF628" s="1"/>
      <c r="UCG628" s="1"/>
      <c r="UCH628" s="1"/>
      <c r="UCI628" s="1"/>
      <c r="UCJ628" s="1"/>
      <c r="UCK628" s="1"/>
      <c r="UCL628" s="1"/>
      <c r="UCM628" s="1"/>
      <c r="UCN628" s="1"/>
      <c r="UCO628" s="1"/>
      <c r="UCP628" s="1"/>
      <c r="UCQ628" s="1"/>
      <c r="UCR628" s="1"/>
      <c r="UCS628" s="1"/>
      <c r="UCT628" s="1"/>
      <c r="UCU628" s="1"/>
      <c r="UCV628" s="1"/>
      <c r="UCW628" s="1"/>
      <c r="UCX628" s="1"/>
      <c r="UCY628" s="1"/>
      <c r="UCZ628" s="1"/>
      <c r="UDA628" s="1"/>
      <c r="UDB628" s="1"/>
      <c r="UDC628" s="1"/>
      <c r="UDD628" s="1"/>
      <c r="UDE628" s="1"/>
      <c r="UDF628" s="1"/>
      <c r="UDG628" s="1"/>
      <c r="UDH628" s="1"/>
      <c r="UDI628" s="1"/>
      <c r="UDJ628" s="1"/>
      <c r="UDK628" s="1"/>
      <c r="UDL628" s="1"/>
      <c r="UDM628" s="1"/>
      <c r="UDN628" s="1"/>
      <c r="UDO628" s="1"/>
      <c r="UDP628" s="1"/>
      <c r="UDQ628" s="1"/>
      <c r="UDR628" s="1"/>
      <c r="UDS628" s="1"/>
      <c r="UDT628" s="1"/>
      <c r="UDU628" s="1"/>
      <c r="UDV628" s="1"/>
      <c r="UDW628" s="1"/>
      <c r="UDX628" s="1"/>
      <c r="UDY628" s="1"/>
      <c r="UDZ628" s="1"/>
      <c r="UEA628" s="1"/>
      <c r="UEB628" s="1"/>
      <c r="UEC628" s="1"/>
      <c r="UED628" s="1"/>
      <c r="UEE628" s="1"/>
      <c r="UEF628" s="1"/>
      <c r="UEG628" s="1"/>
      <c r="UEH628" s="1"/>
      <c r="UEI628" s="1"/>
      <c r="UEJ628" s="1"/>
      <c r="UEK628" s="1"/>
      <c r="UEL628" s="1"/>
      <c r="UEM628" s="1"/>
      <c r="UEN628" s="1"/>
      <c r="UEO628" s="1"/>
      <c r="UEP628" s="1"/>
      <c r="UEQ628" s="1"/>
      <c r="UER628" s="1"/>
      <c r="UES628" s="1"/>
      <c r="UET628" s="1"/>
      <c r="UEU628" s="1"/>
      <c r="UEV628" s="1"/>
      <c r="UEW628" s="1"/>
      <c r="UEX628" s="1"/>
      <c r="UEY628" s="1"/>
      <c r="UEZ628" s="1"/>
      <c r="UFA628" s="1"/>
      <c r="UFB628" s="1"/>
      <c r="UFC628" s="1"/>
      <c r="UFD628" s="1"/>
      <c r="UFE628" s="1"/>
      <c r="UFF628" s="1"/>
      <c r="UFG628" s="1"/>
      <c r="UFH628" s="1"/>
      <c r="UFI628" s="1"/>
      <c r="UFJ628" s="1"/>
      <c r="UFK628" s="1"/>
      <c r="UFL628" s="1"/>
      <c r="UFM628" s="1"/>
      <c r="UFN628" s="1"/>
      <c r="UFO628" s="1"/>
      <c r="UFP628" s="1"/>
      <c r="UFQ628" s="1"/>
      <c r="UFR628" s="1"/>
      <c r="UFS628" s="1"/>
      <c r="UFT628" s="1"/>
      <c r="UFU628" s="1"/>
      <c r="UFV628" s="1"/>
      <c r="UFW628" s="1"/>
      <c r="UFX628" s="1"/>
      <c r="UFY628" s="1"/>
      <c r="UFZ628" s="1"/>
      <c r="UGA628" s="1"/>
      <c r="UGB628" s="1"/>
      <c r="UGC628" s="1"/>
      <c r="UGD628" s="1"/>
      <c r="UGE628" s="1"/>
      <c r="UGF628" s="1"/>
      <c r="UGG628" s="1"/>
      <c r="UGH628" s="1"/>
      <c r="UGI628" s="1"/>
      <c r="UGJ628" s="1"/>
      <c r="UGK628" s="1"/>
      <c r="UGL628" s="1"/>
      <c r="UGM628" s="1"/>
      <c r="UGN628" s="1"/>
      <c r="UGO628" s="1"/>
      <c r="UGP628" s="1"/>
      <c r="UGQ628" s="1"/>
      <c r="UGR628" s="1"/>
      <c r="UGS628" s="1"/>
      <c r="UGT628" s="1"/>
      <c r="UGU628" s="1"/>
      <c r="UGV628" s="1"/>
      <c r="UGW628" s="1"/>
      <c r="UGX628" s="1"/>
      <c r="UGY628" s="1"/>
      <c r="UGZ628" s="1"/>
      <c r="UHA628" s="1"/>
      <c r="UHB628" s="1"/>
      <c r="UHC628" s="1"/>
      <c r="UHD628" s="1"/>
      <c r="UHE628" s="1"/>
      <c r="UHF628" s="1"/>
      <c r="UHG628" s="1"/>
      <c r="UHH628" s="1"/>
      <c r="UHI628" s="1"/>
      <c r="UHJ628" s="1"/>
      <c r="UHK628" s="1"/>
      <c r="UHL628" s="1"/>
      <c r="UHM628" s="1"/>
      <c r="UHN628" s="1"/>
      <c r="UHO628" s="1"/>
      <c r="UHP628" s="1"/>
      <c r="UHQ628" s="1"/>
      <c r="UHR628" s="1"/>
      <c r="UHS628" s="1"/>
      <c r="UHT628" s="1"/>
      <c r="UHU628" s="1"/>
      <c r="UHV628" s="1"/>
      <c r="UHW628" s="1"/>
      <c r="UHX628" s="1"/>
      <c r="UHY628" s="1"/>
      <c r="UHZ628" s="1"/>
      <c r="UIA628" s="1"/>
      <c r="UIB628" s="1"/>
      <c r="UIC628" s="1"/>
      <c r="UID628" s="1"/>
      <c r="UIE628" s="1"/>
      <c r="UIF628" s="1"/>
      <c r="UIG628" s="1"/>
      <c r="UIH628" s="1"/>
      <c r="UII628" s="1"/>
      <c r="UIJ628" s="1"/>
      <c r="UIK628" s="1"/>
      <c r="UIL628" s="1"/>
      <c r="UIM628" s="1"/>
      <c r="UIN628" s="1"/>
      <c r="UIO628" s="1"/>
      <c r="UIP628" s="1"/>
      <c r="UIQ628" s="1"/>
      <c r="UIR628" s="1"/>
      <c r="UIS628" s="1"/>
      <c r="UIT628" s="1"/>
      <c r="UIU628" s="1"/>
      <c r="UIV628" s="1"/>
      <c r="UIW628" s="1"/>
      <c r="UIX628" s="1"/>
      <c r="UIY628" s="1"/>
      <c r="UIZ628" s="1"/>
      <c r="UJA628" s="1"/>
      <c r="UJB628" s="1"/>
      <c r="UJC628" s="1"/>
      <c r="UJD628" s="1"/>
      <c r="UJE628" s="1"/>
      <c r="UJF628" s="1"/>
      <c r="UJG628" s="1"/>
      <c r="UJH628" s="1"/>
      <c r="UJI628" s="1"/>
      <c r="UJJ628" s="1"/>
      <c r="UJK628" s="1"/>
      <c r="UJL628" s="1"/>
      <c r="UJM628" s="1"/>
      <c r="UJN628" s="1"/>
      <c r="UJO628" s="1"/>
      <c r="UJP628" s="1"/>
      <c r="UJQ628" s="1"/>
      <c r="UJR628" s="1"/>
      <c r="UJS628" s="1"/>
      <c r="UJT628" s="1"/>
      <c r="UJU628" s="1"/>
      <c r="UJV628" s="1"/>
      <c r="UJW628" s="1"/>
      <c r="UJX628" s="1"/>
      <c r="UJY628" s="1"/>
      <c r="UJZ628" s="1"/>
      <c r="UKA628" s="1"/>
      <c r="UKB628" s="1"/>
      <c r="UKC628" s="1"/>
      <c r="UKD628" s="1"/>
      <c r="UKE628" s="1"/>
      <c r="UKF628" s="1"/>
      <c r="UKG628" s="1"/>
      <c r="UKH628" s="1"/>
      <c r="UKI628" s="1"/>
      <c r="UKJ628" s="1"/>
      <c r="UKK628" s="1"/>
      <c r="UKL628" s="1"/>
      <c r="UKM628" s="1"/>
      <c r="UKN628" s="1"/>
      <c r="UKO628" s="1"/>
      <c r="UKP628" s="1"/>
      <c r="UKQ628" s="1"/>
      <c r="UKR628" s="1"/>
      <c r="UKS628" s="1"/>
      <c r="UKT628" s="1"/>
      <c r="UKU628" s="1"/>
      <c r="UKV628" s="1"/>
      <c r="UKW628" s="1"/>
      <c r="UKX628" s="1"/>
      <c r="UKY628" s="1"/>
      <c r="UKZ628" s="1"/>
      <c r="ULA628" s="1"/>
      <c r="ULB628" s="1"/>
      <c r="ULC628" s="1"/>
      <c r="ULD628" s="1"/>
      <c r="ULE628" s="1"/>
      <c r="ULF628" s="1"/>
      <c r="ULG628" s="1"/>
      <c r="ULH628" s="1"/>
      <c r="ULI628" s="1"/>
      <c r="ULJ628" s="1"/>
      <c r="ULK628" s="1"/>
      <c r="ULL628" s="1"/>
      <c r="ULM628" s="1"/>
      <c r="ULN628" s="1"/>
      <c r="ULO628" s="1"/>
      <c r="ULP628" s="1"/>
      <c r="ULQ628" s="1"/>
      <c r="ULR628" s="1"/>
      <c r="ULS628" s="1"/>
      <c r="ULT628" s="1"/>
      <c r="ULU628" s="1"/>
      <c r="ULV628" s="1"/>
      <c r="ULW628" s="1"/>
      <c r="ULX628" s="1"/>
      <c r="ULY628" s="1"/>
      <c r="ULZ628" s="1"/>
      <c r="UMA628" s="1"/>
      <c r="UMB628" s="1"/>
      <c r="UMC628" s="1"/>
      <c r="UMD628" s="1"/>
      <c r="UME628" s="1"/>
      <c r="UMF628" s="1"/>
      <c r="UMG628" s="1"/>
      <c r="UMH628" s="1"/>
      <c r="UMI628" s="1"/>
      <c r="UMJ628" s="1"/>
      <c r="UMK628" s="1"/>
      <c r="UML628" s="1"/>
      <c r="UMM628" s="1"/>
      <c r="UMN628" s="1"/>
      <c r="UMO628" s="1"/>
      <c r="UMP628" s="1"/>
      <c r="UMQ628" s="1"/>
      <c r="UMR628" s="1"/>
      <c r="UMS628" s="1"/>
      <c r="UMT628" s="1"/>
      <c r="UMU628" s="1"/>
      <c r="UMV628" s="1"/>
      <c r="UMW628" s="1"/>
      <c r="UMX628" s="1"/>
      <c r="UMY628" s="1"/>
      <c r="UMZ628" s="1"/>
      <c r="UNA628" s="1"/>
      <c r="UNB628" s="1"/>
      <c r="UNC628" s="1"/>
      <c r="UND628" s="1"/>
      <c r="UNE628" s="1"/>
      <c r="UNF628" s="1"/>
      <c r="UNG628" s="1"/>
      <c r="UNH628" s="1"/>
      <c r="UNI628" s="1"/>
      <c r="UNJ628" s="1"/>
      <c r="UNK628" s="1"/>
      <c r="UNL628" s="1"/>
      <c r="UNM628" s="1"/>
      <c r="UNN628" s="1"/>
      <c r="UNO628" s="1"/>
      <c r="UNP628" s="1"/>
      <c r="UNQ628" s="1"/>
      <c r="UNR628" s="1"/>
      <c r="UNS628" s="1"/>
      <c r="UNT628" s="1"/>
      <c r="UNU628" s="1"/>
      <c r="UNV628" s="1"/>
      <c r="UNW628" s="1"/>
      <c r="UNX628" s="1"/>
      <c r="UNY628" s="1"/>
      <c r="UNZ628" s="1"/>
      <c r="UOA628" s="1"/>
      <c r="UOB628" s="1"/>
      <c r="UOC628" s="1"/>
      <c r="UOD628" s="1"/>
      <c r="UOE628" s="1"/>
      <c r="UOF628" s="1"/>
      <c r="UOG628" s="1"/>
      <c r="UOH628" s="1"/>
      <c r="UOI628" s="1"/>
      <c r="UOJ628" s="1"/>
      <c r="UOK628" s="1"/>
      <c r="UOL628" s="1"/>
      <c r="UOM628" s="1"/>
      <c r="UON628" s="1"/>
      <c r="UOO628" s="1"/>
      <c r="UOP628" s="1"/>
      <c r="UOQ628" s="1"/>
      <c r="UOR628" s="1"/>
      <c r="UOS628" s="1"/>
      <c r="UOT628" s="1"/>
      <c r="UOU628" s="1"/>
      <c r="UOV628" s="1"/>
      <c r="UOW628" s="1"/>
      <c r="UOX628" s="1"/>
      <c r="UOY628" s="1"/>
      <c r="UOZ628" s="1"/>
      <c r="UPA628" s="1"/>
      <c r="UPB628" s="1"/>
      <c r="UPC628" s="1"/>
      <c r="UPD628" s="1"/>
      <c r="UPE628" s="1"/>
      <c r="UPF628" s="1"/>
      <c r="UPG628" s="1"/>
      <c r="UPH628" s="1"/>
      <c r="UPI628" s="1"/>
      <c r="UPJ628" s="1"/>
      <c r="UPK628" s="1"/>
      <c r="UPL628" s="1"/>
      <c r="UPM628" s="1"/>
      <c r="UPN628" s="1"/>
      <c r="UPO628" s="1"/>
      <c r="UPP628" s="1"/>
      <c r="UPQ628" s="1"/>
      <c r="UPR628" s="1"/>
      <c r="UPS628" s="1"/>
      <c r="UPT628" s="1"/>
      <c r="UPU628" s="1"/>
      <c r="UPV628" s="1"/>
      <c r="UPW628" s="1"/>
      <c r="UPX628" s="1"/>
      <c r="UPY628" s="1"/>
      <c r="UPZ628" s="1"/>
      <c r="UQA628" s="1"/>
      <c r="UQB628" s="1"/>
      <c r="UQC628" s="1"/>
      <c r="UQD628" s="1"/>
      <c r="UQE628" s="1"/>
      <c r="UQF628" s="1"/>
      <c r="UQG628" s="1"/>
      <c r="UQH628" s="1"/>
      <c r="UQI628" s="1"/>
      <c r="UQJ628" s="1"/>
      <c r="UQK628" s="1"/>
      <c r="UQL628" s="1"/>
      <c r="UQM628" s="1"/>
      <c r="UQN628" s="1"/>
      <c r="UQO628" s="1"/>
      <c r="UQP628" s="1"/>
      <c r="UQQ628" s="1"/>
      <c r="UQR628" s="1"/>
      <c r="UQS628" s="1"/>
      <c r="UQT628" s="1"/>
      <c r="UQU628" s="1"/>
      <c r="UQV628" s="1"/>
      <c r="UQW628" s="1"/>
      <c r="UQX628" s="1"/>
      <c r="UQY628" s="1"/>
      <c r="UQZ628" s="1"/>
      <c r="URA628" s="1"/>
      <c r="URB628" s="1"/>
      <c r="URC628" s="1"/>
      <c r="URD628" s="1"/>
      <c r="URE628" s="1"/>
      <c r="URF628" s="1"/>
      <c r="URG628" s="1"/>
      <c r="URH628" s="1"/>
      <c r="URI628" s="1"/>
      <c r="URJ628" s="1"/>
      <c r="URK628" s="1"/>
      <c r="URL628" s="1"/>
      <c r="URM628" s="1"/>
      <c r="URN628" s="1"/>
      <c r="URO628" s="1"/>
      <c r="URP628" s="1"/>
      <c r="URQ628" s="1"/>
      <c r="URR628" s="1"/>
      <c r="URS628" s="1"/>
      <c r="URT628" s="1"/>
      <c r="URU628" s="1"/>
      <c r="URV628" s="1"/>
      <c r="URW628" s="1"/>
      <c r="URX628" s="1"/>
      <c r="URY628" s="1"/>
      <c r="URZ628" s="1"/>
      <c r="USA628" s="1"/>
      <c r="USB628" s="1"/>
      <c r="USC628" s="1"/>
      <c r="USD628" s="1"/>
      <c r="USE628" s="1"/>
      <c r="USF628" s="1"/>
      <c r="USG628" s="1"/>
      <c r="USH628" s="1"/>
      <c r="USI628" s="1"/>
      <c r="USJ628" s="1"/>
      <c r="USK628" s="1"/>
      <c r="USL628" s="1"/>
      <c r="USM628" s="1"/>
      <c r="USN628" s="1"/>
      <c r="USO628" s="1"/>
      <c r="USP628" s="1"/>
      <c r="USQ628" s="1"/>
      <c r="USR628" s="1"/>
      <c r="USS628" s="1"/>
      <c r="UST628" s="1"/>
      <c r="USU628" s="1"/>
      <c r="USV628" s="1"/>
      <c r="USW628" s="1"/>
      <c r="USX628" s="1"/>
      <c r="USY628" s="1"/>
      <c r="USZ628" s="1"/>
      <c r="UTA628" s="1"/>
      <c r="UTB628" s="1"/>
      <c r="UTC628" s="1"/>
      <c r="UTD628" s="1"/>
      <c r="UTE628" s="1"/>
      <c r="UTF628" s="1"/>
      <c r="UTG628" s="1"/>
      <c r="UTH628" s="1"/>
      <c r="UTI628" s="1"/>
      <c r="UTJ628" s="1"/>
      <c r="UTK628" s="1"/>
      <c r="UTL628" s="1"/>
      <c r="UTM628" s="1"/>
      <c r="UTN628" s="1"/>
      <c r="UTO628" s="1"/>
      <c r="UTP628" s="1"/>
      <c r="UTQ628" s="1"/>
      <c r="UTR628" s="1"/>
      <c r="UTS628" s="1"/>
      <c r="UTT628" s="1"/>
      <c r="UTU628" s="1"/>
      <c r="UTV628" s="1"/>
      <c r="UTW628" s="1"/>
      <c r="UTX628" s="1"/>
      <c r="UTY628" s="1"/>
      <c r="UTZ628" s="1"/>
      <c r="UUA628" s="1"/>
      <c r="UUB628" s="1"/>
      <c r="UUC628" s="1"/>
      <c r="UUD628" s="1"/>
      <c r="UUE628" s="1"/>
      <c r="UUF628" s="1"/>
      <c r="UUG628" s="1"/>
      <c r="UUH628" s="1"/>
      <c r="UUI628" s="1"/>
      <c r="UUJ628" s="1"/>
      <c r="UUK628" s="1"/>
      <c r="UUL628" s="1"/>
      <c r="UUM628" s="1"/>
      <c r="UUN628" s="1"/>
      <c r="UUO628" s="1"/>
      <c r="UUP628" s="1"/>
      <c r="UUQ628" s="1"/>
      <c r="UUR628" s="1"/>
      <c r="UUS628" s="1"/>
      <c r="UUT628" s="1"/>
      <c r="UUU628" s="1"/>
      <c r="UUV628" s="1"/>
      <c r="UUW628" s="1"/>
      <c r="UUX628" s="1"/>
      <c r="UUY628" s="1"/>
      <c r="UUZ628" s="1"/>
      <c r="UVA628" s="1"/>
      <c r="UVB628" s="1"/>
      <c r="UVC628" s="1"/>
      <c r="UVD628" s="1"/>
      <c r="UVE628" s="1"/>
      <c r="UVF628" s="1"/>
      <c r="UVG628" s="1"/>
      <c r="UVH628" s="1"/>
      <c r="UVI628" s="1"/>
      <c r="UVJ628" s="1"/>
      <c r="UVK628" s="1"/>
      <c r="UVL628" s="1"/>
      <c r="UVM628" s="1"/>
      <c r="UVN628" s="1"/>
      <c r="UVO628" s="1"/>
      <c r="UVP628" s="1"/>
      <c r="UVQ628" s="1"/>
      <c r="UVR628" s="1"/>
      <c r="UVS628" s="1"/>
      <c r="UVT628" s="1"/>
      <c r="UVU628" s="1"/>
      <c r="UVV628" s="1"/>
      <c r="UVW628" s="1"/>
      <c r="UVX628" s="1"/>
      <c r="UVY628" s="1"/>
      <c r="UVZ628" s="1"/>
      <c r="UWA628" s="1"/>
      <c r="UWB628" s="1"/>
      <c r="UWC628" s="1"/>
      <c r="UWD628" s="1"/>
      <c r="UWE628" s="1"/>
      <c r="UWF628" s="1"/>
      <c r="UWG628" s="1"/>
      <c r="UWH628" s="1"/>
      <c r="UWI628" s="1"/>
      <c r="UWJ628" s="1"/>
      <c r="UWK628" s="1"/>
      <c r="UWL628" s="1"/>
      <c r="UWM628" s="1"/>
      <c r="UWN628" s="1"/>
      <c r="UWO628" s="1"/>
      <c r="UWP628" s="1"/>
      <c r="UWQ628" s="1"/>
      <c r="UWR628" s="1"/>
      <c r="UWS628" s="1"/>
      <c r="UWT628" s="1"/>
      <c r="UWU628" s="1"/>
      <c r="UWV628" s="1"/>
      <c r="UWW628" s="1"/>
      <c r="UWX628" s="1"/>
      <c r="UWY628" s="1"/>
      <c r="UWZ628" s="1"/>
      <c r="UXA628" s="1"/>
      <c r="UXB628" s="1"/>
      <c r="UXC628" s="1"/>
      <c r="UXD628" s="1"/>
      <c r="UXE628" s="1"/>
      <c r="UXF628" s="1"/>
      <c r="UXG628" s="1"/>
      <c r="UXH628" s="1"/>
      <c r="UXI628" s="1"/>
      <c r="UXJ628" s="1"/>
      <c r="UXK628" s="1"/>
      <c r="UXL628" s="1"/>
      <c r="UXM628" s="1"/>
      <c r="UXN628" s="1"/>
      <c r="UXO628" s="1"/>
      <c r="UXP628" s="1"/>
      <c r="UXQ628" s="1"/>
      <c r="UXR628" s="1"/>
      <c r="UXS628" s="1"/>
      <c r="UXT628" s="1"/>
      <c r="UXU628" s="1"/>
      <c r="UXV628" s="1"/>
      <c r="UXW628" s="1"/>
      <c r="UXX628" s="1"/>
      <c r="UXY628" s="1"/>
      <c r="UXZ628" s="1"/>
      <c r="UYA628" s="1"/>
      <c r="UYB628" s="1"/>
      <c r="UYC628" s="1"/>
      <c r="UYD628" s="1"/>
      <c r="UYE628" s="1"/>
      <c r="UYF628" s="1"/>
      <c r="UYG628" s="1"/>
      <c r="UYH628" s="1"/>
      <c r="UYI628" s="1"/>
      <c r="UYJ628" s="1"/>
      <c r="UYK628" s="1"/>
      <c r="UYL628" s="1"/>
      <c r="UYM628" s="1"/>
      <c r="UYN628" s="1"/>
      <c r="UYO628" s="1"/>
      <c r="UYP628" s="1"/>
      <c r="UYQ628" s="1"/>
      <c r="UYR628" s="1"/>
      <c r="UYS628" s="1"/>
      <c r="UYT628" s="1"/>
      <c r="UYU628" s="1"/>
      <c r="UYV628" s="1"/>
      <c r="UYW628" s="1"/>
      <c r="UYX628" s="1"/>
      <c r="UYY628" s="1"/>
      <c r="UYZ628" s="1"/>
      <c r="UZA628" s="1"/>
      <c r="UZB628" s="1"/>
      <c r="UZC628" s="1"/>
      <c r="UZD628" s="1"/>
      <c r="UZE628" s="1"/>
      <c r="UZF628" s="1"/>
      <c r="UZG628" s="1"/>
      <c r="UZH628" s="1"/>
      <c r="UZI628" s="1"/>
      <c r="UZJ628" s="1"/>
      <c r="UZK628" s="1"/>
      <c r="UZL628" s="1"/>
      <c r="UZM628" s="1"/>
      <c r="UZN628" s="1"/>
      <c r="UZO628" s="1"/>
      <c r="UZP628" s="1"/>
      <c r="UZQ628" s="1"/>
      <c r="UZR628" s="1"/>
      <c r="UZS628" s="1"/>
      <c r="UZT628" s="1"/>
      <c r="UZU628" s="1"/>
      <c r="UZV628" s="1"/>
      <c r="UZW628" s="1"/>
      <c r="UZX628" s="1"/>
      <c r="UZY628" s="1"/>
      <c r="UZZ628" s="1"/>
      <c r="VAA628" s="1"/>
      <c r="VAB628" s="1"/>
      <c r="VAC628" s="1"/>
      <c r="VAD628" s="1"/>
      <c r="VAE628" s="1"/>
      <c r="VAF628" s="1"/>
      <c r="VAG628" s="1"/>
      <c r="VAH628" s="1"/>
      <c r="VAI628" s="1"/>
      <c r="VAJ628" s="1"/>
      <c r="VAK628" s="1"/>
      <c r="VAL628" s="1"/>
      <c r="VAM628" s="1"/>
      <c r="VAN628" s="1"/>
      <c r="VAO628" s="1"/>
      <c r="VAP628" s="1"/>
      <c r="VAQ628" s="1"/>
      <c r="VAR628" s="1"/>
      <c r="VAS628" s="1"/>
      <c r="VAT628" s="1"/>
      <c r="VAU628" s="1"/>
      <c r="VAV628" s="1"/>
      <c r="VAW628" s="1"/>
      <c r="VAX628" s="1"/>
      <c r="VAY628" s="1"/>
      <c r="VAZ628" s="1"/>
      <c r="VBA628" s="1"/>
      <c r="VBB628" s="1"/>
      <c r="VBC628" s="1"/>
      <c r="VBD628" s="1"/>
      <c r="VBE628" s="1"/>
      <c r="VBF628" s="1"/>
      <c r="VBG628" s="1"/>
      <c r="VBH628" s="1"/>
      <c r="VBI628" s="1"/>
      <c r="VBJ628" s="1"/>
      <c r="VBK628" s="1"/>
      <c r="VBL628" s="1"/>
      <c r="VBM628" s="1"/>
      <c r="VBN628" s="1"/>
      <c r="VBO628" s="1"/>
      <c r="VBP628" s="1"/>
      <c r="VBQ628" s="1"/>
      <c r="VBR628" s="1"/>
      <c r="VBS628" s="1"/>
      <c r="VBT628" s="1"/>
      <c r="VBU628" s="1"/>
      <c r="VBV628" s="1"/>
      <c r="VBW628" s="1"/>
      <c r="VBX628" s="1"/>
      <c r="VBY628" s="1"/>
      <c r="VBZ628" s="1"/>
      <c r="VCA628" s="1"/>
      <c r="VCB628" s="1"/>
      <c r="VCC628" s="1"/>
      <c r="VCD628" s="1"/>
      <c r="VCE628" s="1"/>
      <c r="VCF628" s="1"/>
      <c r="VCG628" s="1"/>
      <c r="VCH628" s="1"/>
      <c r="VCI628" s="1"/>
      <c r="VCJ628" s="1"/>
      <c r="VCK628" s="1"/>
      <c r="VCL628" s="1"/>
      <c r="VCM628" s="1"/>
      <c r="VCN628" s="1"/>
      <c r="VCO628" s="1"/>
      <c r="VCP628" s="1"/>
      <c r="VCQ628" s="1"/>
      <c r="VCR628" s="1"/>
      <c r="VCS628" s="1"/>
      <c r="VCT628" s="1"/>
      <c r="VCU628" s="1"/>
      <c r="VCV628" s="1"/>
      <c r="VCW628" s="1"/>
      <c r="VCX628" s="1"/>
      <c r="VCY628" s="1"/>
      <c r="VCZ628" s="1"/>
      <c r="VDA628" s="1"/>
      <c r="VDB628" s="1"/>
      <c r="VDC628" s="1"/>
      <c r="VDD628" s="1"/>
      <c r="VDE628" s="1"/>
      <c r="VDF628" s="1"/>
      <c r="VDG628" s="1"/>
      <c r="VDH628" s="1"/>
      <c r="VDI628" s="1"/>
      <c r="VDJ628" s="1"/>
      <c r="VDK628" s="1"/>
      <c r="VDL628" s="1"/>
      <c r="VDM628" s="1"/>
      <c r="VDN628" s="1"/>
      <c r="VDO628" s="1"/>
      <c r="VDP628" s="1"/>
      <c r="VDQ628" s="1"/>
      <c r="VDR628" s="1"/>
      <c r="VDS628" s="1"/>
      <c r="VDT628" s="1"/>
      <c r="VDU628" s="1"/>
      <c r="VDV628" s="1"/>
      <c r="VDW628" s="1"/>
      <c r="VDX628" s="1"/>
      <c r="VDY628" s="1"/>
      <c r="VDZ628" s="1"/>
      <c r="VEA628" s="1"/>
      <c r="VEB628" s="1"/>
      <c r="VEC628" s="1"/>
      <c r="VED628" s="1"/>
      <c r="VEE628" s="1"/>
      <c r="VEF628" s="1"/>
      <c r="VEG628" s="1"/>
      <c r="VEH628" s="1"/>
      <c r="VEI628" s="1"/>
      <c r="VEJ628" s="1"/>
      <c r="VEK628" s="1"/>
      <c r="VEL628" s="1"/>
      <c r="VEM628" s="1"/>
      <c r="VEN628" s="1"/>
      <c r="VEO628" s="1"/>
      <c r="VEP628" s="1"/>
      <c r="VEQ628" s="1"/>
      <c r="VER628" s="1"/>
      <c r="VES628" s="1"/>
      <c r="VET628" s="1"/>
      <c r="VEU628" s="1"/>
      <c r="VEV628" s="1"/>
      <c r="VEW628" s="1"/>
      <c r="VEX628" s="1"/>
      <c r="VEY628" s="1"/>
      <c r="VEZ628" s="1"/>
      <c r="VFA628" s="1"/>
      <c r="VFB628" s="1"/>
      <c r="VFC628" s="1"/>
      <c r="VFD628" s="1"/>
      <c r="VFE628" s="1"/>
      <c r="VFF628" s="1"/>
      <c r="VFG628" s="1"/>
      <c r="VFH628" s="1"/>
      <c r="VFI628" s="1"/>
      <c r="VFJ628" s="1"/>
      <c r="VFK628" s="1"/>
      <c r="VFL628" s="1"/>
      <c r="VFM628" s="1"/>
      <c r="VFN628" s="1"/>
      <c r="VFO628" s="1"/>
      <c r="VFP628" s="1"/>
      <c r="VFQ628" s="1"/>
      <c r="VFR628" s="1"/>
      <c r="VFS628" s="1"/>
      <c r="VFT628" s="1"/>
      <c r="VFU628" s="1"/>
      <c r="VFV628" s="1"/>
      <c r="VFW628" s="1"/>
      <c r="VFX628" s="1"/>
      <c r="VFY628" s="1"/>
      <c r="VFZ628" s="1"/>
      <c r="VGA628" s="1"/>
      <c r="VGB628" s="1"/>
      <c r="VGC628" s="1"/>
      <c r="VGD628" s="1"/>
      <c r="VGE628" s="1"/>
      <c r="VGF628" s="1"/>
      <c r="VGG628" s="1"/>
      <c r="VGH628" s="1"/>
      <c r="VGI628" s="1"/>
      <c r="VGJ628" s="1"/>
      <c r="VGK628" s="1"/>
      <c r="VGL628" s="1"/>
      <c r="VGM628" s="1"/>
      <c r="VGN628" s="1"/>
      <c r="VGO628" s="1"/>
      <c r="VGP628" s="1"/>
      <c r="VGQ628" s="1"/>
      <c r="VGR628" s="1"/>
      <c r="VGS628" s="1"/>
      <c r="VGT628" s="1"/>
      <c r="VGU628" s="1"/>
      <c r="VGV628" s="1"/>
      <c r="VGW628" s="1"/>
      <c r="VGX628" s="1"/>
      <c r="VGY628" s="1"/>
      <c r="VGZ628" s="1"/>
      <c r="VHA628" s="1"/>
      <c r="VHB628" s="1"/>
      <c r="VHC628" s="1"/>
      <c r="VHD628" s="1"/>
      <c r="VHE628" s="1"/>
      <c r="VHF628" s="1"/>
      <c r="VHG628" s="1"/>
      <c r="VHH628" s="1"/>
      <c r="VHI628" s="1"/>
      <c r="VHJ628" s="1"/>
      <c r="VHK628" s="1"/>
      <c r="VHL628" s="1"/>
      <c r="VHM628" s="1"/>
      <c r="VHN628" s="1"/>
      <c r="VHO628" s="1"/>
      <c r="VHP628" s="1"/>
      <c r="VHQ628" s="1"/>
      <c r="VHR628" s="1"/>
      <c r="VHS628" s="1"/>
      <c r="VHT628" s="1"/>
      <c r="VHU628" s="1"/>
      <c r="VHV628" s="1"/>
      <c r="VHW628" s="1"/>
      <c r="VHX628" s="1"/>
      <c r="VHY628" s="1"/>
      <c r="VHZ628" s="1"/>
      <c r="VIA628" s="1"/>
      <c r="VIB628" s="1"/>
      <c r="VIC628" s="1"/>
      <c r="VID628" s="1"/>
      <c r="VIE628" s="1"/>
      <c r="VIF628" s="1"/>
      <c r="VIG628" s="1"/>
      <c r="VIH628" s="1"/>
      <c r="VII628" s="1"/>
      <c r="VIJ628" s="1"/>
      <c r="VIK628" s="1"/>
      <c r="VIL628" s="1"/>
      <c r="VIM628" s="1"/>
      <c r="VIN628" s="1"/>
      <c r="VIO628" s="1"/>
      <c r="VIP628" s="1"/>
      <c r="VIQ628" s="1"/>
      <c r="VIR628" s="1"/>
      <c r="VIS628" s="1"/>
      <c r="VIT628" s="1"/>
      <c r="VIU628" s="1"/>
      <c r="VIV628" s="1"/>
      <c r="VIW628" s="1"/>
      <c r="VIX628" s="1"/>
      <c r="VIY628" s="1"/>
      <c r="VIZ628" s="1"/>
      <c r="VJA628" s="1"/>
      <c r="VJB628" s="1"/>
      <c r="VJC628" s="1"/>
      <c r="VJD628" s="1"/>
      <c r="VJE628" s="1"/>
      <c r="VJF628" s="1"/>
      <c r="VJG628" s="1"/>
      <c r="VJH628" s="1"/>
      <c r="VJI628" s="1"/>
      <c r="VJJ628" s="1"/>
      <c r="VJK628" s="1"/>
      <c r="VJL628" s="1"/>
      <c r="VJM628" s="1"/>
      <c r="VJN628" s="1"/>
      <c r="VJO628" s="1"/>
      <c r="VJP628" s="1"/>
      <c r="VJQ628" s="1"/>
      <c r="VJR628" s="1"/>
      <c r="VJS628" s="1"/>
      <c r="VJT628" s="1"/>
      <c r="VJU628" s="1"/>
      <c r="VJV628" s="1"/>
      <c r="VJW628" s="1"/>
      <c r="VJX628" s="1"/>
      <c r="VJY628" s="1"/>
      <c r="VJZ628" s="1"/>
      <c r="VKA628" s="1"/>
      <c r="VKB628" s="1"/>
      <c r="VKC628" s="1"/>
      <c r="VKD628" s="1"/>
      <c r="VKE628" s="1"/>
      <c r="VKF628" s="1"/>
      <c r="VKG628" s="1"/>
      <c r="VKH628" s="1"/>
      <c r="VKI628" s="1"/>
      <c r="VKJ628" s="1"/>
      <c r="VKK628" s="1"/>
      <c r="VKL628" s="1"/>
      <c r="VKM628" s="1"/>
      <c r="VKN628" s="1"/>
      <c r="VKO628" s="1"/>
      <c r="VKP628" s="1"/>
      <c r="VKQ628" s="1"/>
      <c r="VKR628" s="1"/>
      <c r="VKS628" s="1"/>
      <c r="VKT628" s="1"/>
      <c r="VKU628" s="1"/>
      <c r="VKV628" s="1"/>
      <c r="VKW628" s="1"/>
      <c r="VKX628" s="1"/>
      <c r="VKY628" s="1"/>
      <c r="VKZ628" s="1"/>
      <c r="VLA628" s="1"/>
      <c r="VLB628" s="1"/>
      <c r="VLC628" s="1"/>
      <c r="VLD628" s="1"/>
      <c r="VLE628" s="1"/>
      <c r="VLF628" s="1"/>
      <c r="VLG628" s="1"/>
      <c r="VLH628" s="1"/>
      <c r="VLI628" s="1"/>
      <c r="VLJ628" s="1"/>
      <c r="VLK628" s="1"/>
      <c r="VLL628" s="1"/>
      <c r="VLM628" s="1"/>
      <c r="VLN628" s="1"/>
      <c r="VLO628" s="1"/>
      <c r="VLP628" s="1"/>
      <c r="VLQ628" s="1"/>
      <c r="VLR628" s="1"/>
      <c r="VLS628" s="1"/>
      <c r="VLT628" s="1"/>
      <c r="VLU628" s="1"/>
      <c r="VLV628" s="1"/>
      <c r="VLW628" s="1"/>
      <c r="VLX628" s="1"/>
      <c r="VLY628" s="1"/>
      <c r="VLZ628" s="1"/>
      <c r="VMA628" s="1"/>
      <c r="VMB628" s="1"/>
      <c r="VMC628" s="1"/>
      <c r="VMD628" s="1"/>
      <c r="VME628" s="1"/>
      <c r="VMF628" s="1"/>
      <c r="VMG628" s="1"/>
      <c r="VMH628" s="1"/>
      <c r="VMI628" s="1"/>
      <c r="VMJ628" s="1"/>
      <c r="VMK628" s="1"/>
      <c r="VML628" s="1"/>
      <c r="VMM628" s="1"/>
      <c r="VMN628" s="1"/>
      <c r="VMO628" s="1"/>
      <c r="VMP628" s="1"/>
      <c r="VMQ628" s="1"/>
      <c r="VMR628" s="1"/>
      <c r="VMS628" s="1"/>
      <c r="VMT628" s="1"/>
      <c r="VMU628" s="1"/>
      <c r="VMV628" s="1"/>
      <c r="VMW628" s="1"/>
      <c r="VMX628" s="1"/>
      <c r="VMY628" s="1"/>
      <c r="VMZ628" s="1"/>
      <c r="VNA628" s="1"/>
      <c r="VNB628" s="1"/>
      <c r="VNC628" s="1"/>
      <c r="VND628" s="1"/>
      <c r="VNE628" s="1"/>
      <c r="VNF628" s="1"/>
      <c r="VNG628" s="1"/>
      <c r="VNH628" s="1"/>
      <c r="VNI628" s="1"/>
      <c r="VNJ628" s="1"/>
      <c r="VNK628" s="1"/>
      <c r="VNL628" s="1"/>
      <c r="VNM628" s="1"/>
      <c r="VNN628" s="1"/>
      <c r="VNO628" s="1"/>
      <c r="VNP628" s="1"/>
      <c r="VNQ628" s="1"/>
      <c r="VNR628" s="1"/>
      <c r="VNS628" s="1"/>
      <c r="VNT628" s="1"/>
      <c r="VNU628" s="1"/>
      <c r="VNV628" s="1"/>
      <c r="VNW628" s="1"/>
      <c r="VNX628" s="1"/>
      <c r="VNY628" s="1"/>
      <c r="VNZ628" s="1"/>
      <c r="VOA628" s="1"/>
      <c r="VOB628" s="1"/>
      <c r="VOC628" s="1"/>
      <c r="VOD628" s="1"/>
      <c r="VOE628" s="1"/>
      <c r="VOF628" s="1"/>
      <c r="VOG628" s="1"/>
      <c r="VOH628" s="1"/>
      <c r="VOI628" s="1"/>
      <c r="VOJ628" s="1"/>
      <c r="VOK628" s="1"/>
      <c r="VOL628" s="1"/>
      <c r="VOM628" s="1"/>
      <c r="VON628" s="1"/>
      <c r="VOO628" s="1"/>
      <c r="VOP628" s="1"/>
      <c r="VOQ628" s="1"/>
      <c r="VOR628" s="1"/>
      <c r="VOS628" s="1"/>
      <c r="VOT628" s="1"/>
      <c r="VOU628" s="1"/>
      <c r="VOV628" s="1"/>
      <c r="VOW628" s="1"/>
      <c r="VOX628" s="1"/>
      <c r="VOY628" s="1"/>
      <c r="VOZ628" s="1"/>
      <c r="VPA628" s="1"/>
      <c r="VPB628" s="1"/>
      <c r="VPC628" s="1"/>
      <c r="VPD628" s="1"/>
      <c r="VPE628" s="1"/>
      <c r="VPF628" s="1"/>
      <c r="VPG628" s="1"/>
      <c r="VPH628" s="1"/>
      <c r="VPI628" s="1"/>
      <c r="VPJ628" s="1"/>
      <c r="VPK628" s="1"/>
      <c r="VPL628" s="1"/>
      <c r="VPM628" s="1"/>
      <c r="VPN628" s="1"/>
      <c r="VPO628" s="1"/>
      <c r="VPP628" s="1"/>
      <c r="VPQ628" s="1"/>
      <c r="VPR628" s="1"/>
      <c r="VPS628" s="1"/>
      <c r="VPT628" s="1"/>
      <c r="VPU628" s="1"/>
      <c r="VPV628" s="1"/>
      <c r="VPW628" s="1"/>
      <c r="VPX628" s="1"/>
      <c r="VPY628" s="1"/>
      <c r="VPZ628" s="1"/>
      <c r="VQA628" s="1"/>
      <c r="VQB628" s="1"/>
      <c r="VQC628" s="1"/>
      <c r="VQD628" s="1"/>
      <c r="VQE628" s="1"/>
      <c r="VQF628" s="1"/>
      <c r="VQG628" s="1"/>
      <c r="VQH628" s="1"/>
      <c r="VQI628" s="1"/>
      <c r="VQJ628" s="1"/>
      <c r="VQK628" s="1"/>
      <c r="VQL628" s="1"/>
      <c r="VQM628" s="1"/>
      <c r="VQN628" s="1"/>
      <c r="VQO628" s="1"/>
      <c r="VQP628" s="1"/>
      <c r="VQQ628" s="1"/>
      <c r="VQR628" s="1"/>
      <c r="VQS628" s="1"/>
      <c r="VQT628" s="1"/>
      <c r="VQU628" s="1"/>
      <c r="VQV628" s="1"/>
      <c r="VQW628" s="1"/>
      <c r="VQX628" s="1"/>
      <c r="VQY628" s="1"/>
      <c r="VQZ628" s="1"/>
      <c r="VRA628" s="1"/>
      <c r="VRB628" s="1"/>
      <c r="VRC628" s="1"/>
      <c r="VRD628" s="1"/>
      <c r="VRE628" s="1"/>
      <c r="VRF628" s="1"/>
      <c r="VRG628" s="1"/>
      <c r="VRH628" s="1"/>
      <c r="VRI628" s="1"/>
      <c r="VRJ628" s="1"/>
      <c r="VRK628" s="1"/>
      <c r="VRL628" s="1"/>
      <c r="VRM628" s="1"/>
      <c r="VRN628" s="1"/>
      <c r="VRO628" s="1"/>
      <c r="VRP628" s="1"/>
      <c r="VRQ628" s="1"/>
      <c r="VRR628" s="1"/>
      <c r="VRS628" s="1"/>
      <c r="VRT628" s="1"/>
      <c r="VRU628" s="1"/>
      <c r="VRV628" s="1"/>
      <c r="VRW628" s="1"/>
      <c r="VRX628" s="1"/>
      <c r="VRY628" s="1"/>
      <c r="VRZ628" s="1"/>
      <c r="VSA628" s="1"/>
      <c r="VSB628" s="1"/>
      <c r="VSC628" s="1"/>
      <c r="VSD628" s="1"/>
      <c r="VSE628" s="1"/>
      <c r="VSF628" s="1"/>
      <c r="VSG628" s="1"/>
      <c r="VSH628" s="1"/>
      <c r="VSI628" s="1"/>
      <c r="VSJ628" s="1"/>
      <c r="VSK628" s="1"/>
      <c r="VSL628" s="1"/>
      <c r="VSM628" s="1"/>
      <c r="VSN628" s="1"/>
      <c r="VSO628" s="1"/>
      <c r="VSP628" s="1"/>
      <c r="VSQ628" s="1"/>
      <c r="VSR628" s="1"/>
      <c r="VSS628" s="1"/>
      <c r="VST628" s="1"/>
      <c r="VSU628" s="1"/>
      <c r="VSV628" s="1"/>
      <c r="VSW628" s="1"/>
      <c r="VSX628" s="1"/>
      <c r="VSY628" s="1"/>
      <c r="VSZ628" s="1"/>
      <c r="VTA628" s="1"/>
      <c r="VTB628" s="1"/>
      <c r="VTC628" s="1"/>
      <c r="VTD628" s="1"/>
      <c r="VTE628" s="1"/>
      <c r="VTF628" s="1"/>
      <c r="VTG628" s="1"/>
      <c r="VTH628" s="1"/>
      <c r="VTI628" s="1"/>
      <c r="VTJ628" s="1"/>
      <c r="VTK628" s="1"/>
      <c r="VTL628" s="1"/>
      <c r="VTM628" s="1"/>
      <c r="VTN628" s="1"/>
      <c r="VTO628" s="1"/>
      <c r="VTP628" s="1"/>
      <c r="VTQ628" s="1"/>
      <c r="VTR628" s="1"/>
      <c r="VTS628" s="1"/>
      <c r="VTT628" s="1"/>
      <c r="VTU628" s="1"/>
      <c r="VTV628" s="1"/>
      <c r="VTW628" s="1"/>
      <c r="VTX628" s="1"/>
      <c r="VTY628" s="1"/>
      <c r="VTZ628" s="1"/>
      <c r="VUA628" s="1"/>
      <c r="VUB628" s="1"/>
      <c r="VUC628" s="1"/>
      <c r="VUD628" s="1"/>
      <c r="VUE628" s="1"/>
      <c r="VUF628" s="1"/>
      <c r="VUG628" s="1"/>
      <c r="VUH628" s="1"/>
      <c r="VUI628" s="1"/>
      <c r="VUJ628" s="1"/>
      <c r="VUK628" s="1"/>
      <c r="VUL628" s="1"/>
      <c r="VUM628" s="1"/>
      <c r="VUN628" s="1"/>
      <c r="VUO628" s="1"/>
      <c r="VUP628" s="1"/>
      <c r="VUQ628" s="1"/>
      <c r="VUR628" s="1"/>
      <c r="VUS628" s="1"/>
      <c r="VUT628" s="1"/>
      <c r="VUU628" s="1"/>
      <c r="VUV628" s="1"/>
      <c r="VUW628" s="1"/>
      <c r="VUX628" s="1"/>
      <c r="VUY628" s="1"/>
      <c r="VUZ628" s="1"/>
      <c r="VVA628" s="1"/>
      <c r="VVB628" s="1"/>
      <c r="VVC628" s="1"/>
      <c r="VVD628" s="1"/>
      <c r="VVE628" s="1"/>
      <c r="VVF628" s="1"/>
      <c r="VVG628" s="1"/>
      <c r="VVH628" s="1"/>
      <c r="VVI628" s="1"/>
      <c r="VVJ628" s="1"/>
      <c r="VVK628" s="1"/>
      <c r="VVL628" s="1"/>
      <c r="VVM628" s="1"/>
      <c r="VVN628" s="1"/>
      <c r="VVO628" s="1"/>
      <c r="VVP628" s="1"/>
      <c r="VVQ628" s="1"/>
      <c r="VVR628" s="1"/>
      <c r="VVS628" s="1"/>
      <c r="VVT628" s="1"/>
      <c r="VVU628" s="1"/>
      <c r="VVV628" s="1"/>
      <c r="VVW628" s="1"/>
      <c r="VVX628" s="1"/>
      <c r="VVY628" s="1"/>
      <c r="VVZ628" s="1"/>
      <c r="VWA628" s="1"/>
      <c r="VWB628" s="1"/>
      <c r="VWC628" s="1"/>
      <c r="VWD628" s="1"/>
      <c r="VWE628" s="1"/>
      <c r="VWF628" s="1"/>
      <c r="VWG628" s="1"/>
      <c r="VWH628" s="1"/>
      <c r="VWI628" s="1"/>
      <c r="VWJ628" s="1"/>
      <c r="VWK628" s="1"/>
      <c r="VWL628" s="1"/>
      <c r="VWM628" s="1"/>
      <c r="VWN628" s="1"/>
      <c r="VWO628" s="1"/>
      <c r="VWP628" s="1"/>
      <c r="VWQ628" s="1"/>
      <c r="VWR628" s="1"/>
      <c r="VWS628" s="1"/>
      <c r="VWT628" s="1"/>
      <c r="VWU628" s="1"/>
      <c r="VWV628" s="1"/>
      <c r="VWW628" s="1"/>
      <c r="VWX628" s="1"/>
      <c r="VWY628" s="1"/>
      <c r="VWZ628" s="1"/>
      <c r="VXA628" s="1"/>
      <c r="VXB628" s="1"/>
      <c r="VXC628" s="1"/>
      <c r="VXD628" s="1"/>
      <c r="VXE628" s="1"/>
      <c r="VXF628" s="1"/>
      <c r="VXG628" s="1"/>
      <c r="VXH628" s="1"/>
      <c r="VXI628" s="1"/>
      <c r="VXJ628" s="1"/>
      <c r="VXK628" s="1"/>
      <c r="VXL628" s="1"/>
      <c r="VXM628" s="1"/>
      <c r="VXN628" s="1"/>
      <c r="VXO628" s="1"/>
      <c r="VXP628" s="1"/>
      <c r="VXQ628" s="1"/>
      <c r="VXR628" s="1"/>
      <c r="VXS628" s="1"/>
      <c r="VXT628" s="1"/>
      <c r="VXU628" s="1"/>
      <c r="VXV628" s="1"/>
      <c r="VXW628" s="1"/>
      <c r="VXX628" s="1"/>
      <c r="VXY628" s="1"/>
      <c r="VXZ628" s="1"/>
      <c r="VYA628" s="1"/>
      <c r="VYB628" s="1"/>
      <c r="VYC628" s="1"/>
      <c r="VYD628" s="1"/>
      <c r="VYE628" s="1"/>
      <c r="VYF628" s="1"/>
      <c r="VYG628" s="1"/>
      <c r="VYH628" s="1"/>
      <c r="VYI628" s="1"/>
      <c r="VYJ628" s="1"/>
      <c r="VYK628" s="1"/>
      <c r="VYL628" s="1"/>
      <c r="VYM628" s="1"/>
      <c r="VYN628" s="1"/>
      <c r="VYO628" s="1"/>
      <c r="VYP628" s="1"/>
      <c r="VYQ628" s="1"/>
      <c r="VYR628" s="1"/>
      <c r="VYS628" s="1"/>
      <c r="VYT628" s="1"/>
      <c r="VYU628" s="1"/>
      <c r="VYV628" s="1"/>
      <c r="VYW628" s="1"/>
      <c r="VYX628" s="1"/>
      <c r="VYY628" s="1"/>
      <c r="VYZ628" s="1"/>
      <c r="VZA628" s="1"/>
      <c r="VZB628" s="1"/>
      <c r="VZC628" s="1"/>
      <c r="VZD628" s="1"/>
      <c r="VZE628" s="1"/>
      <c r="VZF628" s="1"/>
      <c r="VZG628" s="1"/>
      <c r="VZH628" s="1"/>
      <c r="VZI628" s="1"/>
      <c r="VZJ628" s="1"/>
      <c r="VZK628" s="1"/>
      <c r="VZL628" s="1"/>
      <c r="VZM628" s="1"/>
      <c r="VZN628" s="1"/>
      <c r="VZO628" s="1"/>
      <c r="VZP628" s="1"/>
      <c r="VZQ628" s="1"/>
      <c r="VZR628" s="1"/>
      <c r="VZS628" s="1"/>
      <c r="VZT628" s="1"/>
      <c r="VZU628" s="1"/>
      <c r="VZV628" s="1"/>
      <c r="VZW628" s="1"/>
      <c r="VZX628" s="1"/>
      <c r="VZY628" s="1"/>
      <c r="VZZ628" s="1"/>
      <c r="WAA628" s="1"/>
      <c r="WAB628" s="1"/>
      <c r="WAC628" s="1"/>
      <c r="WAD628" s="1"/>
      <c r="WAE628" s="1"/>
      <c r="WAF628" s="1"/>
      <c r="WAG628" s="1"/>
      <c r="WAH628" s="1"/>
      <c r="WAI628" s="1"/>
      <c r="WAJ628" s="1"/>
      <c r="WAK628" s="1"/>
      <c r="WAL628" s="1"/>
      <c r="WAM628" s="1"/>
      <c r="WAN628" s="1"/>
      <c r="WAO628" s="1"/>
      <c r="WAP628" s="1"/>
      <c r="WAQ628" s="1"/>
      <c r="WAR628" s="1"/>
      <c r="WAS628" s="1"/>
      <c r="WAT628" s="1"/>
      <c r="WAU628" s="1"/>
      <c r="WAV628" s="1"/>
      <c r="WAW628" s="1"/>
      <c r="WAX628" s="1"/>
      <c r="WAY628" s="1"/>
      <c r="WAZ628" s="1"/>
      <c r="WBA628" s="1"/>
      <c r="WBB628" s="1"/>
      <c r="WBC628" s="1"/>
      <c r="WBD628" s="1"/>
      <c r="WBE628" s="1"/>
      <c r="WBF628" s="1"/>
      <c r="WBG628" s="1"/>
      <c r="WBH628" s="1"/>
      <c r="WBI628" s="1"/>
      <c r="WBJ628" s="1"/>
      <c r="WBK628" s="1"/>
      <c r="WBL628" s="1"/>
      <c r="WBM628" s="1"/>
      <c r="WBN628" s="1"/>
      <c r="WBO628" s="1"/>
      <c r="WBP628" s="1"/>
      <c r="WBQ628" s="1"/>
      <c r="WBR628" s="1"/>
      <c r="WBS628" s="1"/>
      <c r="WBT628" s="1"/>
      <c r="WBU628" s="1"/>
      <c r="WBV628" s="1"/>
      <c r="WBW628" s="1"/>
      <c r="WBX628" s="1"/>
      <c r="WBY628" s="1"/>
      <c r="WBZ628" s="1"/>
      <c r="WCA628" s="1"/>
      <c r="WCB628" s="1"/>
      <c r="WCC628" s="1"/>
      <c r="WCD628" s="1"/>
      <c r="WCE628" s="1"/>
      <c r="WCF628" s="1"/>
      <c r="WCG628" s="1"/>
      <c r="WCH628" s="1"/>
      <c r="WCI628" s="1"/>
      <c r="WCJ628" s="1"/>
      <c r="WCK628" s="1"/>
      <c r="WCL628" s="1"/>
      <c r="WCM628" s="1"/>
      <c r="WCN628" s="1"/>
      <c r="WCO628" s="1"/>
      <c r="WCP628" s="1"/>
      <c r="WCQ628" s="1"/>
      <c r="WCR628" s="1"/>
      <c r="WCS628" s="1"/>
      <c r="WCT628" s="1"/>
      <c r="WCU628" s="1"/>
      <c r="WCV628" s="1"/>
      <c r="WCW628" s="1"/>
      <c r="WCX628" s="1"/>
      <c r="WCY628" s="1"/>
      <c r="WCZ628" s="1"/>
      <c r="WDA628" s="1"/>
      <c r="WDB628" s="1"/>
      <c r="WDC628" s="1"/>
      <c r="WDD628" s="1"/>
      <c r="WDE628" s="1"/>
      <c r="WDF628" s="1"/>
      <c r="WDG628" s="1"/>
      <c r="WDH628" s="1"/>
      <c r="WDI628" s="1"/>
      <c r="WDJ628" s="1"/>
      <c r="WDK628" s="1"/>
      <c r="WDL628" s="1"/>
      <c r="WDM628" s="1"/>
      <c r="WDN628" s="1"/>
      <c r="WDO628" s="1"/>
      <c r="WDP628" s="1"/>
      <c r="WDQ628" s="1"/>
      <c r="WDR628" s="1"/>
      <c r="WDS628" s="1"/>
      <c r="WDT628" s="1"/>
      <c r="WDU628" s="1"/>
      <c r="WDV628" s="1"/>
      <c r="WDW628" s="1"/>
      <c r="WDX628" s="1"/>
      <c r="WDY628" s="1"/>
      <c r="WDZ628" s="1"/>
      <c r="WEA628" s="1"/>
      <c r="WEB628" s="1"/>
      <c r="WEC628" s="1"/>
      <c r="WED628" s="1"/>
      <c r="WEE628" s="1"/>
      <c r="WEF628" s="1"/>
      <c r="WEG628" s="1"/>
      <c r="WEH628" s="1"/>
      <c r="WEI628" s="1"/>
      <c r="WEJ628" s="1"/>
      <c r="WEK628" s="1"/>
      <c r="WEL628" s="1"/>
      <c r="WEM628" s="1"/>
      <c r="WEN628" s="1"/>
      <c r="WEO628" s="1"/>
      <c r="WEP628" s="1"/>
      <c r="WEQ628" s="1"/>
      <c r="WER628" s="1"/>
      <c r="WES628" s="1"/>
      <c r="WET628" s="1"/>
      <c r="WEU628" s="1"/>
      <c r="WEV628" s="1"/>
      <c r="WEW628" s="1"/>
      <c r="WEX628" s="1"/>
      <c r="WEY628" s="1"/>
      <c r="WEZ628" s="1"/>
      <c r="WFA628" s="1"/>
      <c r="WFB628" s="1"/>
      <c r="WFC628" s="1"/>
      <c r="WFD628" s="1"/>
      <c r="WFE628" s="1"/>
      <c r="WFF628" s="1"/>
      <c r="WFG628" s="1"/>
      <c r="WFH628" s="1"/>
      <c r="WFI628" s="1"/>
      <c r="WFJ628" s="1"/>
      <c r="WFK628" s="1"/>
      <c r="WFL628" s="1"/>
      <c r="WFM628" s="1"/>
      <c r="WFN628" s="1"/>
      <c r="WFO628" s="1"/>
      <c r="WFP628" s="1"/>
      <c r="WFQ628" s="1"/>
      <c r="WFR628" s="1"/>
      <c r="WFS628" s="1"/>
      <c r="WFT628" s="1"/>
      <c r="WFU628" s="1"/>
      <c r="WFV628" s="1"/>
      <c r="WFW628" s="1"/>
      <c r="WFX628" s="1"/>
      <c r="WFY628" s="1"/>
      <c r="WFZ628" s="1"/>
      <c r="WGA628" s="1"/>
      <c r="WGB628" s="1"/>
      <c r="WGC628" s="1"/>
      <c r="WGD628" s="1"/>
      <c r="WGE628" s="1"/>
      <c r="WGF628" s="1"/>
      <c r="WGG628" s="1"/>
      <c r="WGH628" s="1"/>
      <c r="WGI628" s="1"/>
      <c r="WGJ628" s="1"/>
      <c r="WGK628" s="1"/>
      <c r="WGL628" s="1"/>
      <c r="WGM628" s="1"/>
      <c r="WGN628" s="1"/>
      <c r="WGO628" s="1"/>
      <c r="WGP628" s="1"/>
      <c r="WGQ628" s="1"/>
      <c r="WGR628" s="1"/>
      <c r="WGS628" s="1"/>
      <c r="WGT628" s="1"/>
      <c r="WGU628" s="1"/>
      <c r="WGV628" s="1"/>
      <c r="WGW628" s="1"/>
      <c r="WGX628" s="1"/>
      <c r="WGY628" s="1"/>
      <c r="WGZ628" s="1"/>
      <c r="WHA628" s="1"/>
      <c r="WHB628" s="1"/>
      <c r="WHC628" s="1"/>
      <c r="WHD628" s="1"/>
      <c r="WHE628" s="1"/>
      <c r="WHF628" s="1"/>
      <c r="WHG628" s="1"/>
      <c r="WHH628" s="1"/>
      <c r="WHI628" s="1"/>
      <c r="WHJ628" s="1"/>
      <c r="WHK628" s="1"/>
      <c r="WHL628" s="1"/>
      <c r="WHM628" s="1"/>
      <c r="WHN628" s="1"/>
      <c r="WHO628" s="1"/>
      <c r="WHP628" s="1"/>
      <c r="WHQ628" s="1"/>
      <c r="WHR628" s="1"/>
      <c r="WHS628" s="1"/>
      <c r="WHT628" s="1"/>
      <c r="WHU628" s="1"/>
      <c r="WHV628" s="1"/>
      <c r="WHW628" s="1"/>
      <c r="WHX628" s="1"/>
      <c r="WHY628" s="1"/>
      <c r="WHZ628" s="1"/>
      <c r="WIA628" s="1"/>
      <c r="WIB628" s="1"/>
      <c r="WIC628" s="1"/>
      <c r="WID628" s="1"/>
      <c r="WIE628" s="1"/>
      <c r="WIF628" s="1"/>
      <c r="WIG628" s="1"/>
      <c r="WIH628" s="1"/>
      <c r="WII628" s="1"/>
      <c r="WIJ628" s="1"/>
      <c r="WIK628" s="1"/>
      <c r="WIL628" s="1"/>
      <c r="WIM628" s="1"/>
      <c r="WIN628" s="1"/>
      <c r="WIO628" s="1"/>
      <c r="WIP628" s="1"/>
      <c r="WIQ628" s="1"/>
      <c r="WIR628" s="1"/>
      <c r="WIS628" s="1"/>
      <c r="WIT628" s="1"/>
      <c r="WIU628" s="1"/>
      <c r="WIV628" s="1"/>
      <c r="WIW628" s="1"/>
      <c r="WIX628" s="1"/>
      <c r="WIY628" s="1"/>
      <c r="WIZ628" s="1"/>
      <c r="WJA628" s="1"/>
      <c r="WJB628" s="1"/>
      <c r="WJC628" s="1"/>
      <c r="WJD628" s="1"/>
      <c r="WJE628" s="1"/>
      <c r="WJF628" s="1"/>
      <c r="WJG628" s="1"/>
      <c r="WJH628" s="1"/>
      <c r="WJI628" s="1"/>
      <c r="WJJ628" s="1"/>
      <c r="WJK628" s="1"/>
      <c r="WJL628" s="1"/>
      <c r="WJM628" s="1"/>
      <c r="WJN628" s="1"/>
      <c r="WJO628" s="1"/>
      <c r="WJP628" s="1"/>
      <c r="WJQ628" s="1"/>
      <c r="WJR628" s="1"/>
      <c r="WJS628" s="1"/>
      <c r="WJT628" s="1"/>
      <c r="WJU628" s="1"/>
      <c r="WJV628" s="1"/>
      <c r="WJW628" s="1"/>
      <c r="WJX628" s="1"/>
      <c r="WJY628" s="1"/>
      <c r="WJZ628" s="1"/>
      <c r="WKA628" s="1"/>
      <c r="WKB628" s="1"/>
      <c r="WKC628" s="1"/>
      <c r="WKD628" s="1"/>
      <c r="WKE628" s="1"/>
      <c r="WKF628" s="1"/>
      <c r="WKG628" s="1"/>
      <c r="WKH628" s="1"/>
      <c r="WKI628" s="1"/>
      <c r="WKJ628" s="1"/>
      <c r="WKK628" s="1"/>
      <c r="WKL628" s="1"/>
      <c r="WKM628" s="1"/>
      <c r="WKN628" s="1"/>
      <c r="WKO628" s="1"/>
      <c r="WKP628" s="1"/>
      <c r="WKQ628" s="1"/>
      <c r="WKR628" s="1"/>
      <c r="WKS628" s="1"/>
      <c r="WKT628" s="1"/>
      <c r="WKU628" s="1"/>
      <c r="WKV628" s="1"/>
      <c r="WKW628" s="1"/>
      <c r="WKX628" s="1"/>
      <c r="WKY628" s="1"/>
      <c r="WKZ628" s="1"/>
      <c r="WLA628" s="1"/>
      <c r="WLB628" s="1"/>
      <c r="WLC628" s="1"/>
      <c r="WLD628" s="1"/>
      <c r="WLE628" s="1"/>
      <c r="WLF628" s="1"/>
      <c r="WLG628" s="1"/>
      <c r="WLH628" s="1"/>
      <c r="WLI628" s="1"/>
      <c r="WLJ628" s="1"/>
      <c r="WLK628" s="1"/>
      <c r="WLL628" s="1"/>
      <c r="WLM628" s="1"/>
      <c r="WLN628" s="1"/>
      <c r="WLO628" s="1"/>
      <c r="WLP628" s="1"/>
      <c r="WLQ628" s="1"/>
      <c r="WLR628" s="1"/>
      <c r="WLS628" s="1"/>
      <c r="WLT628" s="1"/>
      <c r="WLU628" s="1"/>
      <c r="WLV628" s="1"/>
      <c r="WLW628" s="1"/>
      <c r="WLX628" s="1"/>
      <c r="WLY628" s="1"/>
      <c r="WLZ628" s="1"/>
      <c r="WMA628" s="1"/>
      <c r="WMB628" s="1"/>
      <c r="WMC628" s="1"/>
      <c r="WMD628" s="1"/>
      <c r="WME628" s="1"/>
      <c r="WMF628" s="1"/>
      <c r="WMG628" s="1"/>
      <c r="WMH628" s="1"/>
      <c r="WMI628" s="1"/>
      <c r="WMJ628" s="1"/>
      <c r="WMK628" s="1"/>
      <c r="WML628" s="1"/>
      <c r="WMM628" s="1"/>
      <c r="WMN628" s="1"/>
      <c r="WMO628" s="1"/>
      <c r="WMP628" s="1"/>
      <c r="WMQ628" s="1"/>
      <c r="WMR628" s="1"/>
      <c r="WMS628" s="1"/>
      <c r="WMT628" s="1"/>
      <c r="WMU628" s="1"/>
      <c r="WMV628" s="1"/>
      <c r="WMW628" s="1"/>
      <c r="WMX628" s="1"/>
      <c r="WMY628" s="1"/>
      <c r="WMZ628" s="1"/>
      <c r="WNA628" s="1"/>
      <c r="WNB628" s="1"/>
      <c r="WNC628" s="1"/>
      <c r="WND628" s="1"/>
      <c r="WNE628" s="1"/>
      <c r="WNF628" s="1"/>
      <c r="WNG628" s="1"/>
      <c r="WNH628" s="1"/>
      <c r="WNI628" s="1"/>
      <c r="WNJ628" s="1"/>
      <c r="WNK628" s="1"/>
      <c r="WNL628" s="1"/>
      <c r="WNM628" s="1"/>
      <c r="WNN628" s="1"/>
      <c r="WNO628" s="1"/>
      <c r="WNP628" s="1"/>
      <c r="WNQ628" s="1"/>
      <c r="WNR628" s="1"/>
      <c r="WNS628" s="1"/>
      <c r="WNT628" s="1"/>
      <c r="WNU628" s="1"/>
      <c r="WNV628" s="1"/>
      <c r="WNW628" s="1"/>
      <c r="WNX628" s="1"/>
      <c r="WNY628" s="1"/>
      <c r="WNZ628" s="1"/>
      <c r="WOA628" s="1"/>
      <c r="WOB628" s="1"/>
      <c r="WOC628" s="1"/>
      <c r="WOD628" s="1"/>
      <c r="WOE628" s="1"/>
      <c r="WOF628" s="1"/>
      <c r="WOG628" s="1"/>
      <c r="WOH628" s="1"/>
      <c r="WOI628" s="1"/>
      <c r="WOJ628" s="1"/>
      <c r="WOK628" s="1"/>
      <c r="WOL628" s="1"/>
      <c r="WOM628" s="1"/>
      <c r="WON628" s="1"/>
      <c r="WOO628" s="1"/>
      <c r="WOP628" s="1"/>
      <c r="WOQ628" s="1"/>
      <c r="WOR628" s="1"/>
      <c r="WOS628" s="1"/>
      <c r="WOT628" s="1"/>
      <c r="WOU628" s="1"/>
      <c r="WOV628" s="1"/>
      <c r="WOW628" s="1"/>
      <c r="WOX628" s="1"/>
      <c r="WOY628" s="1"/>
      <c r="WOZ628" s="1"/>
      <c r="WPA628" s="1"/>
      <c r="WPB628" s="1"/>
      <c r="WPC628" s="1"/>
      <c r="WPD628" s="1"/>
      <c r="WPE628" s="1"/>
      <c r="WPF628" s="1"/>
      <c r="WPG628" s="1"/>
      <c r="WPH628" s="1"/>
      <c r="WPI628" s="1"/>
      <c r="WPJ628" s="1"/>
      <c r="WPK628" s="1"/>
      <c r="WPL628" s="1"/>
      <c r="WPM628" s="1"/>
      <c r="WPN628" s="1"/>
      <c r="WPO628" s="1"/>
      <c r="WPP628" s="1"/>
      <c r="WPQ628" s="1"/>
      <c r="WPR628" s="1"/>
      <c r="WPS628" s="1"/>
      <c r="WPT628" s="1"/>
      <c r="WPU628" s="1"/>
      <c r="WPV628" s="1"/>
      <c r="WPW628" s="1"/>
      <c r="WPX628" s="1"/>
      <c r="WPY628" s="1"/>
      <c r="WPZ628" s="1"/>
      <c r="WQA628" s="1"/>
      <c r="WQB628" s="1"/>
      <c r="WQC628" s="1"/>
      <c r="WQD628" s="1"/>
      <c r="WQE628" s="1"/>
      <c r="WQF628" s="1"/>
      <c r="WQG628" s="1"/>
      <c r="WQH628" s="1"/>
      <c r="WQI628" s="1"/>
      <c r="WQJ628" s="1"/>
      <c r="WQK628" s="1"/>
      <c r="WQL628" s="1"/>
      <c r="WQM628" s="1"/>
      <c r="WQN628" s="1"/>
      <c r="WQO628" s="1"/>
      <c r="WQP628" s="1"/>
      <c r="WQQ628" s="1"/>
      <c r="WQR628" s="1"/>
      <c r="WQS628" s="1"/>
      <c r="WQT628" s="1"/>
      <c r="WQU628" s="1"/>
      <c r="WQV628" s="1"/>
      <c r="WQW628" s="1"/>
      <c r="WQX628" s="1"/>
      <c r="WQY628" s="1"/>
      <c r="WQZ628" s="1"/>
      <c r="WRA628" s="1"/>
      <c r="WRB628" s="1"/>
      <c r="WRC628" s="1"/>
      <c r="WRD628" s="1"/>
      <c r="WRE628" s="1"/>
      <c r="WRF628" s="1"/>
      <c r="WRG628" s="1"/>
      <c r="WRH628" s="1"/>
      <c r="WRI628" s="1"/>
      <c r="WRJ628" s="1"/>
      <c r="WRK628" s="1"/>
      <c r="WRL628" s="1"/>
      <c r="WRM628" s="1"/>
      <c r="WRN628" s="1"/>
      <c r="WRO628" s="1"/>
      <c r="WRP628" s="1"/>
      <c r="WRQ628" s="1"/>
      <c r="WRR628" s="1"/>
      <c r="WRS628" s="1"/>
      <c r="WRT628" s="1"/>
      <c r="WRU628" s="1"/>
      <c r="WRV628" s="1"/>
      <c r="WRW628" s="1"/>
      <c r="WRX628" s="1"/>
      <c r="WRY628" s="1"/>
      <c r="WRZ628" s="1"/>
      <c r="WSA628" s="1"/>
      <c r="WSB628" s="1"/>
      <c r="WSC628" s="1"/>
      <c r="WSD628" s="1"/>
      <c r="WSE628" s="1"/>
      <c r="WSF628" s="1"/>
      <c r="WSG628" s="1"/>
      <c r="WSH628" s="1"/>
      <c r="WSI628" s="1"/>
      <c r="WSJ628" s="1"/>
      <c r="WSK628" s="1"/>
      <c r="WSL628" s="1"/>
      <c r="WSM628" s="1"/>
      <c r="WSN628" s="1"/>
      <c r="WSO628" s="1"/>
      <c r="WSP628" s="1"/>
      <c r="WSQ628" s="1"/>
      <c r="WSR628" s="1"/>
      <c r="WSS628" s="1"/>
      <c r="WST628" s="1"/>
      <c r="WSU628" s="1"/>
      <c r="WSV628" s="1"/>
      <c r="WSW628" s="1"/>
      <c r="WSX628" s="1"/>
      <c r="WSY628" s="1"/>
      <c r="WSZ628" s="1"/>
      <c r="WTA628" s="1"/>
      <c r="WTB628" s="1"/>
      <c r="WTC628" s="1"/>
      <c r="WTD628" s="1"/>
      <c r="WTE628" s="1"/>
      <c r="WTF628" s="1"/>
      <c r="WTG628" s="1"/>
      <c r="WTH628" s="1"/>
      <c r="WTI628" s="1"/>
      <c r="WTJ628" s="1"/>
      <c r="WTK628" s="1"/>
      <c r="WTL628" s="1"/>
      <c r="WTM628" s="1"/>
      <c r="WTN628" s="1"/>
      <c r="WTO628" s="1"/>
      <c r="WTP628" s="1"/>
      <c r="WTQ628" s="1"/>
      <c r="WTR628" s="1"/>
      <c r="WTS628" s="1"/>
      <c r="WTT628" s="1"/>
      <c r="WTU628" s="1"/>
      <c r="WTV628" s="1"/>
      <c r="WTW628" s="1"/>
      <c r="WTX628" s="1"/>
      <c r="WTY628" s="1"/>
      <c r="WTZ628" s="1"/>
      <c r="WUA628" s="1"/>
      <c r="WUB628" s="1"/>
      <c r="WUC628" s="1"/>
      <c r="WUD628" s="1"/>
      <c r="WUE628" s="1"/>
      <c r="WUF628" s="1"/>
      <c r="WUG628" s="1"/>
      <c r="WUH628" s="1"/>
      <c r="WUI628" s="1"/>
      <c r="WUJ628" s="1"/>
      <c r="WUK628" s="1"/>
      <c r="WUL628" s="1"/>
      <c r="WUM628" s="1"/>
      <c r="WUN628" s="1"/>
      <c r="WUO628" s="1"/>
      <c r="WUP628" s="1"/>
      <c r="WUQ628" s="1"/>
      <c r="WUR628" s="1"/>
      <c r="WUS628" s="1"/>
      <c r="WUT628" s="1"/>
      <c r="WUU628" s="1"/>
      <c r="WUV628" s="1"/>
      <c r="WUW628" s="1"/>
      <c r="WUX628" s="1"/>
      <c r="WUY628" s="1"/>
      <c r="WUZ628" s="1"/>
      <c r="WVA628" s="1"/>
      <c r="WVB628" s="1"/>
      <c r="WVC628" s="1"/>
      <c r="WVD628" s="1"/>
      <c r="WVE628" s="1"/>
      <c r="WVF628" s="1"/>
      <c r="WVG628" s="1"/>
      <c r="WVH628" s="1"/>
      <c r="WVI628" s="1"/>
      <c r="WVJ628" s="1"/>
      <c r="WVK628" s="1"/>
      <c r="WVL628" s="1"/>
      <c r="WVM628" s="1"/>
      <c r="WVN628" s="1"/>
      <c r="WVO628" s="1"/>
      <c r="WVP628" s="1"/>
      <c r="WVQ628" s="1"/>
      <c r="WVR628" s="1"/>
      <c r="WVS628" s="1"/>
      <c r="WVT628" s="1"/>
      <c r="WVU628" s="1"/>
      <c r="WVV628" s="1"/>
      <c r="WVW628" s="1"/>
      <c r="WVX628" s="1"/>
      <c r="WVY628" s="1"/>
      <c r="WVZ628" s="1"/>
      <c r="WWA628" s="1"/>
      <c r="WWB628" s="1"/>
      <c r="WWC628" s="1"/>
      <c r="WWD628" s="1"/>
      <c r="WWE628" s="1"/>
      <c r="WWF628" s="1"/>
      <c r="WWG628" s="1"/>
      <c r="WWH628" s="1"/>
      <c r="WWI628" s="1"/>
      <c r="WWJ628" s="1"/>
      <c r="WWK628" s="1"/>
      <c r="WWL628" s="1"/>
      <c r="WWM628" s="1"/>
      <c r="WWN628" s="1"/>
      <c r="WWO628" s="1"/>
      <c r="WWP628" s="1"/>
      <c r="WWQ628" s="1"/>
      <c r="WWR628" s="1"/>
      <c r="WWS628" s="1"/>
      <c r="WWT628" s="1"/>
      <c r="WWU628" s="1"/>
      <c r="WWV628" s="1"/>
      <c r="WWW628" s="1"/>
      <c r="WWX628" s="1"/>
      <c r="WWY628" s="1"/>
      <c r="WWZ628" s="1"/>
      <c r="WXA628" s="1"/>
      <c r="WXB628" s="1"/>
      <c r="WXC628" s="1"/>
      <c r="WXD628" s="1"/>
      <c r="WXE628" s="1"/>
      <c r="WXF628" s="1"/>
      <c r="WXG628" s="1"/>
      <c r="WXH628" s="1"/>
      <c r="WXI628" s="1"/>
      <c r="WXJ628" s="1"/>
      <c r="WXK628" s="1"/>
      <c r="WXL628" s="1"/>
      <c r="WXM628" s="1"/>
      <c r="WXN628" s="1"/>
      <c r="WXO628" s="1"/>
      <c r="WXP628" s="1"/>
      <c r="WXQ628" s="1"/>
      <c r="WXR628" s="1"/>
      <c r="WXS628" s="1"/>
      <c r="WXT628" s="1"/>
      <c r="WXU628" s="1"/>
      <c r="WXV628" s="1"/>
      <c r="WXW628" s="1"/>
      <c r="WXX628" s="1"/>
      <c r="WXY628" s="1"/>
      <c r="WXZ628" s="1"/>
      <c r="WYA628" s="1"/>
      <c r="WYB628" s="1"/>
      <c r="WYC628" s="1"/>
      <c r="WYD628" s="1"/>
      <c r="WYE628" s="1"/>
      <c r="WYF628" s="1"/>
      <c r="WYG628" s="1"/>
      <c r="WYH628" s="1"/>
      <c r="WYI628" s="1"/>
      <c r="WYJ628" s="1"/>
      <c r="WYK628" s="1"/>
      <c r="WYL628" s="1"/>
      <c r="WYM628" s="1"/>
      <c r="WYN628" s="1"/>
      <c r="WYO628" s="1"/>
      <c r="WYP628" s="1"/>
      <c r="WYQ628" s="1"/>
      <c r="WYR628" s="1"/>
      <c r="WYS628" s="1"/>
      <c r="WYT628" s="1"/>
      <c r="WYU628" s="1"/>
      <c r="WYV628" s="1"/>
      <c r="WYW628" s="1"/>
      <c r="WYX628" s="1"/>
      <c r="WYY628" s="1"/>
      <c r="WYZ628" s="1"/>
      <c r="WZA628" s="1"/>
      <c r="WZB628" s="1"/>
      <c r="WZC628" s="1"/>
      <c r="WZD628" s="1"/>
      <c r="WZE628" s="1"/>
      <c r="WZF628" s="1"/>
      <c r="WZG628" s="1"/>
      <c r="WZH628" s="1"/>
      <c r="WZI628" s="1"/>
      <c r="WZJ628" s="1"/>
      <c r="WZK628" s="1"/>
      <c r="WZL628" s="1"/>
      <c r="WZM628" s="1"/>
      <c r="WZN628" s="1"/>
      <c r="WZO628" s="1"/>
      <c r="WZP628" s="1"/>
      <c r="WZQ628" s="1"/>
      <c r="WZR628" s="1"/>
      <c r="WZS628" s="1"/>
      <c r="WZT628" s="1"/>
      <c r="WZU628" s="1"/>
      <c r="WZV628" s="1"/>
      <c r="WZW628" s="1"/>
      <c r="WZX628" s="1"/>
      <c r="WZY628" s="1"/>
      <c r="WZZ628" s="1"/>
      <c r="XAA628" s="1"/>
      <c r="XAB628" s="1"/>
      <c r="XAC628" s="1"/>
      <c r="XAD628" s="1"/>
      <c r="XAE628" s="1"/>
      <c r="XAF628" s="1"/>
      <c r="XAG628" s="1"/>
      <c r="XAH628" s="1"/>
      <c r="XAI628" s="1"/>
      <c r="XAJ628" s="1"/>
      <c r="XAK628" s="1"/>
      <c r="XAL628" s="1"/>
      <c r="XAM628" s="1"/>
      <c r="XAN628" s="1"/>
      <c r="XAO628" s="1"/>
      <c r="XAP628" s="1"/>
      <c r="XAQ628" s="1"/>
      <c r="XAR628" s="1"/>
      <c r="XAS628" s="1"/>
      <c r="XAT628" s="1"/>
      <c r="XAU628" s="1"/>
      <c r="XAV628" s="1"/>
      <c r="XAW628" s="1"/>
      <c r="XAX628" s="1"/>
      <c r="XAY628" s="1"/>
      <c r="XAZ628" s="1"/>
      <c r="XBA628" s="1"/>
      <c r="XBB628" s="1"/>
      <c r="XBC628" s="1"/>
      <c r="XBD628" s="1"/>
      <c r="XBE628" s="1"/>
      <c r="XBF628" s="1"/>
      <c r="XBG628" s="1"/>
      <c r="XBH628" s="1"/>
      <c r="XBI628" s="1"/>
      <c r="XBJ628" s="1"/>
      <c r="XBK628" s="1"/>
      <c r="XBL628" s="1"/>
      <c r="XBM628" s="1"/>
      <c r="XBN628" s="1"/>
      <c r="XBO628" s="1"/>
      <c r="XBP628" s="1"/>
      <c r="XBQ628" s="1"/>
      <c r="XBR628" s="1"/>
      <c r="XBS628" s="1"/>
      <c r="XBT628" s="1"/>
      <c r="XBU628" s="1"/>
      <c r="XBV628" s="1"/>
      <c r="XBW628" s="1"/>
      <c r="XBX628" s="1"/>
      <c r="XBY628" s="1"/>
      <c r="XBZ628" s="1"/>
      <c r="XCA628" s="1"/>
      <c r="XCB628" s="1"/>
      <c r="XCC628" s="1"/>
      <c r="XCD628" s="1"/>
      <c r="XCE628" s="1"/>
      <c r="XCF628" s="1"/>
      <c r="XCG628" s="1"/>
      <c r="XCH628" s="1"/>
      <c r="XCI628" s="1"/>
      <c r="XCJ628" s="1"/>
      <c r="XCK628" s="1"/>
      <c r="XCL628" s="1"/>
      <c r="XCM628" s="1"/>
      <c r="XCN628" s="1"/>
      <c r="XCO628" s="1"/>
      <c r="XCP628" s="1"/>
      <c r="XCQ628" s="1"/>
      <c r="XCR628" s="1"/>
      <c r="XCS628" s="1"/>
      <c r="XCT628" s="1"/>
      <c r="XCU628" s="1"/>
      <c r="XCV628" s="1"/>
      <c r="XCW628" s="1"/>
      <c r="XCX628" s="1"/>
      <c r="XCY628" s="1"/>
      <c r="XCZ628" s="1"/>
      <c r="XDA628" s="1"/>
      <c r="XDB628" s="1"/>
      <c r="XDC628" s="1"/>
      <c r="XDD628" s="1"/>
      <c r="XDE628" s="1"/>
      <c r="XDF628" s="1"/>
      <c r="XDG628" s="1"/>
      <c r="XDH628" s="1"/>
      <c r="XDI628" s="1"/>
      <c r="XDJ628" s="1"/>
      <c r="XDK628" s="1"/>
      <c r="XDL628" s="1"/>
      <c r="XDM628" s="1"/>
      <c r="XDN628" s="1"/>
      <c r="XDO628" s="1"/>
      <c r="XDP628" s="1"/>
      <c r="XDQ628" s="1"/>
      <c r="XDR628" s="1"/>
      <c r="XDS628" s="1"/>
      <c r="XDT628" s="1"/>
      <c r="XDU628" s="1"/>
      <c r="XDV628" s="1"/>
      <c r="XDW628" s="1"/>
      <c r="XDX628" s="1"/>
      <c r="XDY628" s="1"/>
      <c r="XDZ628" s="1"/>
      <c r="XEA628" s="1"/>
      <c r="XEB628" s="1"/>
      <c r="XEC628" s="1"/>
      <c r="XED628" s="1"/>
      <c r="XEE628" s="1"/>
      <c r="XEF628" s="1"/>
      <c r="XEG628" s="1"/>
      <c r="XEH628" s="1"/>
      <c r="XEI628" s="1"/>
      <c r="XEJ628" s="1"/>
      <c r="XEK628" s="1"/>
      <c r="XEL628" s="1"/>
      <c r="XEM628" s="1"/>
      <c r="XEN628" s="1"/>
      <c r="XEO628" s="1"/>
      <c r="XEP628" s="1"/>
      <c r="XEQ628" s="1"/>
      <c r="XER628" s="1"/>
      <c r="XES628" s="1"/>
      <c r="XET628" s="1"/>
    </row>
    <row r="629" spans="1:97 13756:16374" s="8" customFormat="1" ht="45">
      <c r="A629" s="21" t="s">
        <v>1719</v>
      </c>
      <c r="B629" s="35" t="s">
        <v>387</v>
      </c>
      <c r="C629" s="35">
        <v>7492000</v>
      </c>
      <c r="D629" s="35" t="s">
        <v>1720</v>
      </c>
      <c r="E629" s="38" t="s">
        <v>48</v>
      </c>
      <c r="F629" s="35">
        <v>876</v>
      </c>
      <c r="G629" s="35" t="s">
        <v>35</v>
      </c>
      <c r="H629" s="35" t="s">
        <v>77</v>
      </c>
      <c r="I629" s="35">
        <v>40296561000</v>
      </c>
      <c r="J629" s="35" t="s">
        <v>1272</v>
      </c>
      <c r="K629" s="24">
        <v>21601000</v>
      </c>
      <c r="L629" s="35" t="s">
        <v>1125</v>
      </c>
      <c r="M629" s="25">
        <v>41974</v>
      </c>
      <c r="N629" s="35" t="s">
        <v>396</v>
      </c>
      <c r="O629" s="35" t="s">
        <v>30</v>
      </c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TIB629" s="1"/>
      <c r="TIC629" s="1"/>
      <c r="TID629" s="1"/>
      <c r="TIE629" s="1"/>
      <c r="TIF629" s="1"/>
      <c r="TIG629" s="1"/>
      <c r="TIH629" s="1"/>
      <c r="TII629" s="1"/>
      <c r="TIJ629" s="1"/>
      <c r="TIK629" s="1"/>
      <c r="TIL629" s="1"/>
      <c r="TIM629" s="1"/>
      <c r="TIN629" s="1"/>
      <c r="TIO629" s="1"/>
      <c r="TIP629" s="1"/>
      <c r="TIQ629" s="1"/>
      <c r="TIR629" s="1"/>
      <c r="TIS629" s="1"/>
      <c r="TIT629" s="1"/>
      <c r="TIU629" s="1"/>
      <c r="TIV629" s="1"/>
      <c r="TIW629" s="1"/>
      <c r="TIX629" s="1"/>
      <c r="TIY629" s="1"/>
      <c r="TIZ629" s="1"/>
      <c r="TJA629" s="1"/>
      <c r="TJB629" s="1"/>
      <c r="TJC629" s="1"/>
      <c r="TJD629" s="1"/>
      <c r="TJE629" s="1"/>
      <c r="TJF629" s="1"/>
      <c r="TJG629" s="1"/>
      <c r="TJH629" s="1"/>
      <c r="TJI629" s="1"/>
      <c r="TJJ629" s="1"/>
      <c r="TJK629" s="1"/>
      <c r="TJL629" s="1"/>
      <c r="TJM629" s="1"/>
      <c r="TJN629" s="1"/>
      <c r="TJO629" s="1"/>
      <c r="TJP629" s="1"/>
      <c r="TJQ629" s="1"/>
      <c r="TJR629" s="1"/>
      <c r="TJS629" s="1"/>
      <c r="TJT629" s="1"/>
      <c r="TJU629" s="1"/>
      <c r="TJV629" s="1"/>
      <c r="TJW629" s="1"/>
      <c r="TJX629" s="1"/>
      <c r="TJY629" s="1"/>
      <c r="TJZ629" s="1"/>
      <c r="TKA629" s="1"/>
      <c r="TKB629" s="1"/>
      <c r="TKC629" s="1"/>
      <c r="TKD629" s="1"/>
      <c r="TKE629" s="1"/>
      <c r="TKF629" s="1"/>
      <c r="TKG629" s="1"/>
      <c r="TKH629" s="1"/>
      <c r="TKI629" s="1"/>
      <c r="TKJ629" s="1"/>
      <c r="TKK629" s="1"/>
      <c r="TKL629" s="1"/>
      <c r="TKM629" s="1"/>
      <c r="TKN629" s="1"/>
      <c r="TKO629" s="1"/>
      <c r="TKP629" s="1"/>
      <c r="TKQ629" s="1"/>
      <c r="TKR629" s="1"/>
      <c r="TKS629" s="1"/>
      <c r="TKT629" s="1"/>
      <c r="TKU629" s="1"/>
      <c r="TKV629" s="1"/>
      <c r="TKW629" s="1"/>
      <c r="TKX629" s="1"/>
      <c r="TKY629" s="1"/>
      <c r="TKZ629" s="1"/>
      <c r="TLA629" s="1"/>
      <c r="TLB629" s="1"/>
      <c r="TLC629" s="1"/>
      <c r="TLD629" s="1"/>
      <c r="TLE629" s="1"/>
      <c r="TLF629" s="1"/>
      <c r="TLG629" s="1"/>
      <c r="TLH629" s="1"/>
      <c r="TLI629" s="1"/>
      <c r="TLJ629" s="1"/>
      <c r="TLK629" s="1"/>
      <c r="TLL629" s="1"/>
      <c r="TLM629" s="1"/>
      <c r="TLN629" s="1"/>
      <c r="TLO629" s="1"/>
      <c r="TLP629" s="1"/>
      <c r="TLQ629" s="1"/>
      <c r="TLR629" s="1"/>
      <c r="TLS629" s="1"/>
      <c r="TLT629" s="1"/>
      <c r="TLU629" s="1"/>
      <c r="TLV629" s="1"/>
      <c r="TLW629" s="1"/>
      <c r="TLX629" s="1"/>
      <c r="TLY629" s="1"/>
      <c r="TLZ629" s="1"/>
      <c r="TMA629" s="1"/>
      <c r="TMB629" s="1"/>
      <c r="TMC629" s="1"/>
      <c r="TMD629" s="1"/>
      <c r="TME629" s="1"/>
      <c r="TMF629" s="1"/>
      <c r="TMG629" s="1"/>
      <c r="TMH629" s="1"/>
      <c r="TMI629" s="1"/>
      <c r="TMJ629" s="1"/>
      <c r="TMK629" s="1"/>
      <c r="TML629" s="1"/>
      <c r="TMM629" s="1"/>
      <c r="TMN629" s="1"/>
      <c r="TMO629" s="1"/>
      <c r="TMP629" s="1"/>
      <c r="TMQ629" s="1"/>
      <c r="TMR629" s="1"/>
      <c r="TMS629" s="1"/>
      <c r="TMT629" s="1"/>
      <c r="TMU629" s="1"/>
      <c r="TMV629" s="1"/>
      <c r="TMW629" s="1"/>
      <c r="TMX629" s="1"/>
      <c r="TMY629" s="1"/>
      <c r="TMZ629" s="1"/>
      <c r="TNA629" s="1"/>
      <c r="TNB629" s="1"/>
      <c r="TNC629" s="1"/>
      <c r="TND629" s="1"/>
      <c r="TNE629" s="1"/>
      <c r="TNF629" s="1"/>
      <c r="TNG629" s="1"/>
      <c r="TNH629" s="1"/>
      <c r="TNI629" s="1"/>
      <c r="TNJ629" s="1"/>
      <c r="TNK629" s="1"/>
      <c r="TNL629" s="1"/>
      <c r="TNM629" s="1"/>
      <c r="TNN629" s="1"/>
      <c r="TNO629" s="1"/>
      <c r="TNP629" s="1"/>
      <c r="TNQ629" s="1"/>
      <c r="TNR629" s="1"/>
      <c r="TNS629" s="1"/>
      <c r="TNT629" s="1"/>
      <c r="TNU629" s="1"/>
      <c r="TNV629" s="1"/>
      <c r="TNW629" s="1"/>
      <c r="TNX629" s="1"/>
      <c r="TNY629" s="1"/>
      <c r="TNZ629" s="1"/>
      <c r="TOA629" s="1"/>
      <c r="TOB629" s="1"/>
      <c r="TOC629" s="1"/>
      <c r="TOD629" s="1"/>
      <c r="TOE629" s="1"/>
      <c r="TOF629" s="1"/>
      <c r="TOG629" s="1"/>
      <c r="TOH629" s="1"/>
      <c r="TOI629" s="1"/>
      <c r="TOJ629" s="1"/>
      <c r="TOK629" s="1"/>
      <c r="TOL629" s="1"/>
      <c r="TOM629" s="1"/>
      <c r="TON629" s="1"/>
      <c r="TOO629" s="1"/>
      <c r="TOP629" s="1"/>
      <c r="TOQ629" s="1"/>
      <c r="TOR629" s="1"/>
      <c r="TOS629" s="1"/>
      <c r="TOT629" s="1"/>
      <c r="TOU629" s="1"/>
      <c r="TOV629" s="1"/>
      <c r="TOW629" s="1"/>
      <c r="TOX629" s="1"/>
      <c r="TOY629" s="1"/>
      <c r="TOZ629" s="1"/>
      <c r="TPA629" s="1"/>
      <c r="TPB629" s="1"/>
      <c r="TPC629" s="1"/>
      <c r="TPD629" s="1"/>
      <c r="TPE629" s="1"/>
      <c r="TPF629" s="1"/>
      <c r="TPG629" s="1"/>
      <c r="TPH629" s="1"/>
      <c r="TPI629" s="1"/>
      <c r="TPJ629" s="1"/>
      <c r="TPK629" s="1"/>
      <c r="TPL629" s="1"/>
      <c r="TPM629" s="1"/>
      <c r="TPN629" s="1"/>
      <c r="TPO629" s="1"/>
      <c r="TPP629" s="1"/>
      <c r="TPQ629" s="1"/>
      <c r="TPR629" s="1"/>
      <c r="TPS629" s="1"/>
      <c r="TPT629" s="1"/>
      <c r="TPU629" s="1"/>
      <c r="TPV629" s="1"/>
      <c r="TPW629" s="1"/>
      <c r="TPX629" s="1"/>
      <c r="TPY629" s="1"/>
      <c r="TPZ629" s="1"/>
      <c r="TQA629" s="1"/>
      <c r="TQB629" s="1"/>
      <c r="TQC629" s="1"/>
      <c r="TQD629" s="1"/>
      <c r="TQE629" s="1"/>
      <c r="TQF629" s="1"/>
      <c r="TQG629" s="1"/>
      <c r="TQH629" s="1"/>
      <c r="TQI629" s="1"/>
      <c r="TQJ629" s="1"/>
      <c r="TQK629" s="1"/>
      <c r="TQL629" s="1"/>
      <c r="TQM629" s="1"/>
      <c r="TQN629" s="1"/>
      <c r="TQO629" s="1"/>
      <c r="TQP629" s="1"/>
      <c r="TQQ629" s="1"/>
      <c r="TQR629" s="1"/>
      <c r="TQS629" s="1"/>
      <c r="TQT629" s="1"/>
      <c r="TQU629" s="1"/>
      <c r="TQV629" s="1"/>
      <c r="TQW629" s="1"/>
      <c r="TQX629" s="1"/>
      <c r="TQY629" s="1"/>
      <c r="TQZ629" s="1"/>
      <c r="TRA629" s="1"/>
      <c r="TRB629" s="1"/>
      <c r="TRC629" s="1"/>
      <c r="TRD629" s="1"/>
      <c r="TRE629" s="1"/>
      <c r="TRF629" s="1"/>
      <c r="TRG629" s="1"/>
      <c r="TRH629" s="1"/>
      <c r="TRI629" s="1"/>
      <c r="TRJ629" s="1"/>
      <c r="TRK629" s="1"/>
      <c r="TRL629" s="1"/>
      <c r="TRM629" s="1"/>
      <c r="TRN629" s="1"/>
      <c r="TRO629" s="1"/>
      <c r="TRP629" s="1"/>
      <c r="TRQ629" s="1"/>
      <c r="TRR629" s="1"/>
      <c r="TRS629" s="1"/>
      <c r="TRT629" s="1"/>
      <c r="TRU629" s="1"/>
      <c r="TRV629" s="1"/>
      <c r="TRW629" s="1"/>
      <c r="TRX629" s="1"/>
      <c r="TRY629" s="1"/>
      <c r="TRZ629" s="1"/>
      <c r="TSA629" s="1"/>
      <c r="TSB629" s="1"/>
      <c r="TSC629" s="1"/>
      <c r="TSD629" s="1"/>
      <c r="TSE629" s="1"/>
      <c r="TSF629" s="1"/>
      <c r="TSG629" s="1"/>
      <c r="TSH629" s="1"/>
      <c r="TSI629" s="1"/>
      <c r="TSJ629" s="1"/>
      <c r="TSK629" s="1"/>
      <c r="TSL629" s="1"/>
      <c r="TSM629" s="1"/>
      <c r="TSN629" s="1"/>
      <c r="TSO629" s="1"/>
      <c r="TSP629" s="1"/>
      <c r="TSQ629" s="1"/>
      <c r="TSR629" s="1"/>
      <c r="TSS629" s="1"/>
      <c r="TST629" s="1"/>
      <c r="TSU629" s="1"/>
      <c r="TSV629" s="1"/>
      <c r="TSW629" s="1"/>
      <c r="TSX629" s="1"/>
      <c r="TSY629" s="1"/>
      <c r="TSZ629" s="1"/>
      <c r="TTA629" s="1"/>
      <c r="TTB629" s="1"/>
      <c r="TTC629" s="1"/>
      <c r="TTD629" s="1"/>
      <c r="TTE629" s="1"/>
      <c r="TTF629" s="1"/>
      <c r="TTG629" s="1"/>
      <c r="TTH629" s="1"/>
      <c r="TTI629" s="1"/>
      <c r="TTJ629" s="1"/>
      <c r="TTK629" s="1"/>
      <c r="TTL629" s="1"/>
      <c r="TTM629" s="1"/>
      <c r="TTN629" s="1"/>
      <c r="TTO629" s="1"/>
      <c r="TTP629" s="1"/>
      <c r="TTQ629" s="1"/>
      <c r="TTR629" s="1"/>
      <c r="TTS629" s="1"/>
      <c r="TTT629" s="1"/>
      <c r="TTU629" s="1"/>
      <c r="TTV629" s="1"/>
      <c r="TTW629" s="1"/>
      <c r="TTX629" s="1"/>
      <c r="TTY629" s="1"/>
      <c r="TTZ629" s="1"/>
      <c r="TUA629" s="1"/>
      <c r="TUB629" s="1"/>
      <c r="TUC629" s="1"/>
      <c r="TUD629" s="1"/>
      <c r="TUE629" s="1"/>
      <c r="TUF629" s="1"/>
      <c r="TUG629" s="1"/>
      <c r="TUH629" s="1"/>
      <c r="TUI629" s="1"/>
      <c r="TUJ629" s="1"/>
      <c r="TUK629" s="1"/>
      <c r="TUL629" s="1"/>
      <c r="TUM629" s="1"/>
      <c r="TUN629" s="1"/>
      <c r="TUO629" s="1"/>
      <c r="TUP629" s="1"/>
      <c r="TUQ629" s="1"/>
      <c r="TUR629" s="1"/>
      <c r="TUS629" s="1"/>
      <c r="TUT629" s="1"/>
      <c r="TUU629" s="1"/>
      <c r="TUV629" s="1"/>
      <c r="TUW629" s="1"/>
      <c r="TUX629" s="1"/>
      <c r="TUY629" s="1"/>
      <c r="TUZ629" s="1"/>
      <c r="TVA629" s="1"/>
      <c r="TVB629" s="1"/>
      <c r="TVC629" s="1"/>
      <c r="TVD629" s="1"/>
      <c r="TVE629" s="1"/>
      <c r="TVF629" s="1"/>
      <c r="TVG629" s="1"/>
      <c r="TVH629" s="1"/>
      <c r="TVI629" s="1"/>
      <c r="TVJ629" s="1"/>
      <c r="TVK629" s="1"/>
      <c r="TVL629" s="1"/>
      <c r="TVM629" s="1"/>
      <c r="TVN629" s="1"/>
      <c r="TVO629" s="1"/>
      <c r="TVP629" s="1"/>
      <c r="TVQ629" s="1"/>
      <c r="TVR629" s="1"/>
      <c r="TVS629" s="1"/>
      <c r="TVT629" s="1"/>
      <c r="TVU629" s="1"/>
      <c r="TVV629" s="1"/>
      <c r="TVW629" s="1"/>
      <c r="TVX629" s="1"/>
      <c r="TVY629" s="1"/>
      <c r="TVZ629" s="1"/>
      <c r="TWA629" s="1"/>
      <c r="TWB629" s="1"/>
      <c r="TWC629" s="1"/>
      <c r="TWD629" s="1"/>
      <c r="TWE629" s="1"/>
      <c r="TWF629" s="1"/>
      <c r="TWG629" s="1"/>
      <c r="TWH629" s="1"/>
      <c r="TWI629" s="1"/>
      <c r="TWJ629" s="1"/>
      <c r="TWK629" s="1"/>
      <c r="TWL629" s="1"/>
      <c r="TWM629" s="1"/>
      <c r="TWN629" s="1"/>
      <c r="TWO629" s="1"/>
      <c r="TWP629" s="1"/>
      <c r="TWQ629" s="1"/>
      <c r="TWR629" s="1"/>
      <c r="TWS629" s="1"/>
      <c r="TWT629" s="1"/>
      <c r="TWU629" s="1"/>
      <c r="TWV629" s="1"/>
      <c r="TWW629" s="1"/>
      <c r="TWX629" s="1"/>
      <c r="TWY629" s="1"/>
      <c r="TWZ629" s="1"/>
      <c r="TXA629" s="1"/>
      <c r="TXB629" s="1"/>
      <c r="TXC629" s="1"/>
      <c r="TXD629" s="1"/>
      <c r="TXE629" s="1"/>
      <c r="TXF629" s="1"/>
      <c r="TXG629" s="1"/>
      <c r="TXH629" s="1"/>
      <c r="TXI629" s="1"/>
      <c r="TXJ629" s="1"/>
      <c r="TXK629" s="1"/>
      <c r="TXL629" s="1"/>
      <c r="TXM629" s="1"/>
      <c r="TXN629" s="1"/>
      <c r="TXO629" s="1"/>
      <c r="TXP629" s="1"/>
      <c r="TXQ629" s="1"/>
      <c r="TXR629" s="1"/>
      <c r="TXS629" s="1"/>
      <c r="TXT629" s="1"/>
      <c r="TXU629" s="1"/>
      <c r="TXV629" s="1"/>
      <c r="TXW629" s="1"/>
      <c r="TXX629" s="1"/>
      <c r="TXY629" s="1"/>
      <c r="TXZ629" s="1"/>
      <c r="TYA629" s="1"/>
      <c r="TYB629" s="1"/>
      <c r="TYC629" s="1"/>
      <c r="TYD629" s="1"/>
      <c r="TYE629" s="1"/>
      <c r="TYF629" s="1"/>
      <c r="TYG629" s="1"/>
      <c r="TYH629" s="1"/>
      <c r="TYI629" s="1"/>
      <c r="TYJ629" s="1"/>
      <c r="TYK629" s="1"/>
      <c r="TYL629" s="1"/>
      <c r="TYM629" s="1"/>
      <c r="TYN629" s="1"/>
      <c r="TYO629" s="1"/>
      <c r="TYP629" s="1"/>
      <c r="TYQ629" s="1"/>
      <c r="TYR629" s="1"/>
      <c r="TYS629" s="1"/>
      <c r="TYT629" s="1"/>
      <c r="TYU629" s="1"/>
      <c r="TYV629" s="1"/>
      <c r="TYW629" s="1"/>
      <c r="TYX629" s="1"/>
      <c r="TYY629" s="1"/>
      <c r="TYZ629" s="1"/>
      <c r="TZA629" s="1"/>
      <c r="TZB629" s="1"/>
      <c r="TZC629" s="1"/>
      <c r="TZD629" s="1"/>
      <c r="TZE629" s="1"/>
      <c r="TZF629" s="1"/>
      <c r="TZG629" s="1"/>
      <c r="TZH629" s="1"/>
      <c r="TZI629" s="1"/>
      <c r="TZJ629" s="1"/>
      <c r="TZK629" s="1"/>
      <c r="TZL629" s="1"/>
      <c r="TZM629" s="1"/>
      <c r="TZN629" s="1"/>
      <c r="TZO629" s="1"/>
      <c r="TZP629" s="1"/>
      <c r="TZQ629" s="1"/>
      <c r="TZR629" s="1"/>
      <c r="TZS629" s="1"/>
      <c r="TZT629" s="1"/>
      <c r="TZU629" s="1"/>
      <c r="TZV629" s="1"/>
      <c r="TZW629" s="1"/>
      <c r="TZX629" s="1"/>
      <c r="TZY629" s="1"/>
      <c r="TZZ629" s="1"/>
      <c r="UAA629" s="1"/>
      <c r="UAB629" s="1"/>
      <c r="UAC629" s="1"/>
      <c r="UAD629" s="1"/>
      <c r="UAE629" s="1"/>
      <c r="UAF629" s="1"/>
      <c r="UAG629" s="1"/>
      <c r="UAH629" s="1"/>
      <c r="UAI629" s="1"/>
      <c r="UAJ629" s="1"/>
      <c r="UAK629" s="1"/>
      <c r="UAL629" s="1"/>
      <c r="UAM629" s="1"/>
      <c r="UAN629" s="1"/>
      <c r="UAO629" s="1"/>
      <c r="UAP629" s="1"/>
      <c r="UAQ629" s="1"/>
      <c r="UAR629" s="1"/>
      <c r="UAS629" s="1"/>
      <c r="UAT629" s="1"/>
      <c r="UAU629" s="1"/>
      <c r="UAV629" s="1"/>
      <c r="UAW629" s="1"/>
      <c r="UAX629" s="1"/>
      <c r="UAY629" s="1"/>
      <c r="UAZ629" s="1"/>
      <c r="UBA629" s="1"/>
      <c r="UBB629" s="1"/>
      <c r="UBC629" s="1"/>
      <c r="UBD629" s="1"/>
      <c r="UBE629" s="1"/>
      <c r="UBF629" s="1"/>
      <c r="UBG629" s="1"/>
      <c r="UBH629" s="1"/>
      <c r="UBI629" s="1"/>
      <c r="UBJ629" s="1"/>
      <c r="UBK629" s="1"/>
      <c r="UBL629" s="1"/>
      <c r="UBM629" s="1"/>
      <c r="UBN629" s="1"/>
      <c r="UBO629" s="1"/>
      <c r="UBP629" s="1"/>
      <c r="UBQ629" s="1"/>
      <c r="UBR629" s="1"/>
      <c r="UBS629" s="1"/>
      <c r="UBT629" s="1"/>
      <c r="UBU629" s="1"/>
      <c r="UBV629" s="1"/>
      <c r="UBW629" s="1"/>
      <c r="UBX629" s="1"/>
      <c r="UBY629" s="1"/>
      <c r="UBZ629" s="1"/>
      <c r="UCA629" s="1"/>
      <c r="UCB629" s="1"/>
      <c r="UCC629" s="1"/>
      <c r="UCD629" s="1"/>
      <c r="UCE629" s="1"/>
      <c r="UCF629" s="1"/>
      <c r="UCG629" s="1"/>
      <c r="UCH629" s="1"/>
      <c r="UCI629" s="1"/>
      <c r="UCJ629" s="1"/>
      <c r="UCK629" s="1"/>
      <c r="UCL629" s="1"/>
      <c r="UCM629" s="1"/>
      <c r="UCN629" s="1"/>
      <c r="UCO629" s="1"/>
      <c r="UCP629" s="1"/>
      <c r="UCQ629" s="1"/>
      <c r="UCR629" s="1"/>
      <c r="UCS629" s="1"/>
      <c r="UCT629" s="1"/>
      <c r="UCU629" s="1"/>
      <c r="UCV629" s="1"/>
      <c r="UCW629" s="1"/>
      <c r="UCX629" s="1"/>
      <c r="UCY629" s="1"/>
      <c r="UCZ629" s="1"/>
      <c r="UDA629" s="1"/>
      <c r="UDB629" s="1"/>
      <c r="UDC629" s="1"/>
      <c r="UDD629" s="1"/>
      <c r="UDE629" s="1"/>
      <c r="UDF629" s="1"/>
      <c r="UDG629" s="1"/>
      <c r="UDH629" s="1"/>
      <c r="UDI629" s="1"/>
      <c r="UDJ629" s="1"/>
      <c r="UDK629" s="1"/>
      <c r="UDL629" s="1"/>
      <c r="UDM629" s="1"/>
      <c r="UDN629" s="1"/>
      <c r="UDO629" s="1"/>
      <c r="UDP629" s="1"/>
      <c r="UDQ629" s="1"/>
      <c r="UDR629" s="1"/>
      <c r="UDS629" s="1"/>
      <c r="UDT629" s="1"/>
      <c r="UDU629" s="1"/>
      <c r="UDV629" s="1"/>
      <c r="UDW629" s="1"/>
      <c r="UDX629" s="1"/>
      <c r="UDY629" s="1"/>
      <c r="UDZ629" s="1"/>
      <c r="UEA629" s="1"/>
      <c r="UEB629" s="1"/>
      <c r="UEC629" s="1"/>
      <c r="UED629" s="1"/>
      <c r="UEE629" s="1"/>
      <c r="UEF629" s="1"/>
      <c r="UEG629" s="1"/>
      <c r="UEH629" s="1"/>
      <c r="UEI629" s="1"/>
      <c r="UEJ629" s="1"/>
      <c r="UEK629" s="1"/>
      <c r="UEL629" s="1"/>
      <c r="UEM629" s="1"/>
      <c r="UEN629" s="1"/>
      <c r="UEO629" s="1"/>
      <c r="UEP629" s="1"/>
      <c r="UEQ629" s="1"/>
      <c r="UER629" s="1"/>
      <c r="UES629" s="1"/>
      <c r="UET629" s="1"/>
      <c r="UEU629" s="1"/>
      <c r="UEV629" s="1"/>
      <c r="UEW629" s="1"/>
      <c r="UEX629" s="1"/>
      <c r="UEY629" s="1"/>
      <c r="UEZ629" s="1"/>
      <c r="UFA629" s="1"/>
      <c r="UFB629" s="1"/>
      <c r="UFC629" s="1"/>
      <c r="UFD629" s="1"/>
      <c r="UFE629" s="1"/>
      <c r="UFF629" s="1"/>
      <c r="UFG629" s="1"/>
      <c r="UFH629" s="1"/>
      <c r="UFI629" s="1"/>
      <c r="UFJ629" s="1"/>
      <c r="UFK629" s="1"/>
      <c r="UFL629" s="1"/>
      <c r="UFM629" s="1"/>
      <c r="UFN629" s="1"/>
      <c r="UFO629" s="1"/>
      <c r="UFP629" s="1"/>
      <c r="UFQ629" s="1"/>
      <c r="UFR629" s="1"/>
      <c r="UFS629" s="1"/>
      <c r="UFT629" s="1"/>
      <c r="UFU629" s="1"/>
      <c r="UFV629" s="1"/>
      <c r="UFW629" s="1"/>
      <c r="UFX629" s="1"/>
      <c r="UFY629" s="1"/>
      <c r="UFZ629" s="1"/>
      <c r="UGA629" s="1"/>
      <c r="UGB629" s="1"/>
      <c r="UGC629" s="1"/>
      <c r="UGD629" s="1"/>
      <c r="UGE629" s="1"/>
      <c r="UGF629" s="1"/>
      <c r="UGG629" s="1"/>
      <c r="UGH629" s="1"/>
      <c r="UGI629" s="1"/>
      <c r="UGJ629" s="1"/>
      <c r="UGK629" s="1"/>
      <c r="UGL629" s="1"/>
      <c r="UGM629" s="1"/>
      <c r="UGN629" s="1"/>
      <c r="UGO629" s="1"/>
      <c r="UGP629" s="1"/>
      <c r="UGQ629" s="1"/>
      <c r="UGR629" s="1"/>
      <c r="UGS629" s="1"/>
      <c r="UGT629" s="1"/>
      <c r="UGU629" s="1"/>
      <c r="UGV629" s="1"/>
      <c r="UGW629" s="1"/>
      <c r="UGX629" s="1"/>
      <c r="UGY629" s="1"/>
      <c r="UGZ629" s="1"/>
      <c r="UHA629" s="1"/>
      <c r="UHB629" s="1"/>
      <c r="UHC629" s="1"/>
      <c r="UHD629" s="1"/>
      <c r="UHE629" s="1"/>
      <c r="UHF629" s="1"/>
      <c r="UHG629" s="1"/>
      <c r="UHH629" s="1"/>
      <c r="UHI629" s="1"/>
      <c r="UHJ629" s="1"/>
      <c r="UHK629" s="1"/>
      <c r="UHL629" s="1"/>
      <c r="UHM629" s="1"/>
      <c r="UHN629" s="1"/>
      <c r="UHO629" s="1"/>
      <c r="UHP629" s="1"/>
      <c r="UHQ629" s="1"/>
      <c r="UHR629" s="1"/>
      <c r="UHS629" s="1"/>
      <c r="UHT629" s="1"/>
      <c r="UHU629" s="1"/>
      <c r="UHV629" s="1"/>
      <c r="UHW629" s="1"/>
      <c r="UHX629" s="1"/>
      <c r="UHY629" s="1"/>
      <c r="UHZ629" s="1"/>
      <c r="UIA629" s="1"/>
      <c r="UIB629" s="1"/>
      <c r="UIC629" s="1"/>
      <c r="UID629" s="1"/>
      <c r="UIE629" s="1"/>
      <c r="UIF629" s="1"/>
      <c r="UIG629" s="1"/>
      <c r="UIH629" s="1"/>
      <c r="UII629" s="1"/>
      <c r="UIJ629" s="1"/>
      <c r="UIK629" s="1"/>
      <c r="UIL629" s="1"/>
      <c r="UIM629" s="1"/>
      <c r="UIN629" s="1"/>
      <c r="UIO629" s="1"/>
      <c r="UIP629" s="1"/>
      <c r="UIQ629" s="1"/>
      <c r="UIR629" s="1"/>
      <c r="UIS629" s="1"/>
      <c r="UIT629" s="1"/>
      <c r="UIU629" s="1"/>
      <c r="UIV629" s="1"/>
      <c r="UIW629" s="1"/>
      <c r="UIX629" s="1"/>
      <c r="UIY629" s="1"/>
      <c r="UIZ629" s="1"/>
      <c r="UJA629" s="1"/>
      <c r="UJB629" s="1"/>
      <c r="UJC629" s="1"/>
      <c r="UJD629" s="1"/>
      <c r="UJE629" s="1"/>
      <c r="UJF629" s="1"/>
      <c r="UJG629" s="1"/>
      <c r="UJH629" s="1"/>
      <c r="UJI629" s="1"/>
      <c r="UJJ629" s="1"/>
      <c r="UJK629" s="1"/>
      <c r="UJL629" s="1"/>
      <c r="UJM629" s="1"/>
      <c r="UJN629" s="1"/>
      <c r="UJO629" s="1"/>
      <c r="UJP629" s="1"/>
      <c r="UJQ629" s="1"/>
      <c r="UJR629" s="1"/>
      <c r="UJS629" s="1"/>
      <c r="UJT629" s="1"/>
      <c r="UJU629" s="1"/>
      <c r="UJV629" s="1"/>
      <c r="UJW629" s="1"/>
      <c r="UJX629" s="1"/>
      <c r="UJY629" s="1"/>
      <c r="UJZ629" s="1"/>
      <c r="UKA629" s="1"/>
      <c r="UKB629" s="1"/>
      <c r="UKC629" s="1"/>
      <c r="UKD629" s="1"/>
      <c r="UKE629" s="1"/>
      <c r="UKF629" s="1"/>
      <c r="UKG629" s="1"/>
      <c r="UKH629" s="1"/>
      <c r="UKI629" s="1"/>
      <c r="UKJ629" s="1"/>
      <c r="UKK629" s="1"/>
      <c r="UKL629" s="1"/>
      <c r="UKM629" s="1"/>
      <c r="UKN629" s="1"/>
      <c r="UKO629" s="1"/>
      <c r="UKP629" s="1"/>
      <c r="UKQ629" s="1"/>
      <c r="UKR629" s="1"/>
      <c r="UKS629" s="1"/>
      <c r="UKT629" s="1"/>
      <c r="UKU629" s="1"/>
      <c r="UKV629" s="1"/>
      <c r="UKW629" s="1"/>
      <c r="UKX629" s="1"/>
      <c r="UKY629" s="1"/>
      <c r="UKZ629" s="1"/>
      <c r="ULA629" s="1"/>
      <c r="ULB629" s="1"/>
      <c r="ULC629" s="1"/>
      <c r="ULD629" s="1"/>
      <c r="ULE629" s="1"/>
      <c r="ULF629" s="1"/>
      <c r="ULG629" s="1"/>
      <c r="ULH629" s="1"/>
      <c r="ULI629" s="1"/>
      <c r="ULJ629" s="1"/>
      <c r="ULK629" s="1"/>
      <c r="ULL629" s="1"/>
      <c r="ULM629" s="1"/>
      <c r="ULN629" s="1"/>
      <c r="ULO629" s="1"/>
      <c r="ULP629" s="1"/>
      <c r="ULQ629" s="1"/>
      <c r="ULR629" s="1"/>
      <c r="ULS629" s="1"/>
      <c r="ULT629" s="1"/>
      <c r="ULU629" s="1"/>
      <c r="ULV629" s="1"/>
      <c r="ULW629" s="1"/>
      <c r="ULX629" s="1"/>
      <c r="ULY629" s="1"/>
      <c r="ULZ629" s="1"/>
      <c r="UMA629" s="1"/>
      <c r="UMB629" s="1"/>
      <c r="UMC629" s="1"/>
      <c r="UMD629" s="1"/>
      <c r="UME629" s="1"/>
      <c r="UMF629" s="1"/>
      <c r="UMG629" s="1"/>
      <c r="UMH629" s="1"/>
      <c r="UMI629" s="1"/>
      <c r="UMJ629" s="1"/>
      <c r="UMK629" s="1"/>
      <c r="UML629" s="1"/>
      <c r="UMM629" s="1"/>
      <c r="UMN629" s="1"/>
      <c r="UMO629" s="1"/>
      <c r="UMP629" s="1"/>
      <c r="UMQ629" s="1"/>
      <c r="UMR629" s="1"/>
      <c r="UMS629" s="1"/>
      <c r="UMT629" s="1"/>
      <c r="UMU629" s="1"/>
      <c r="UMV629" s="1"/>
      <c r="UMW629" s="1"/>
      <c r="UMX629" s="1"/>
      <c r="UMY629" s="1"/>
      <c r="UMZ629" s="1"/>
      <c r="UNA629" s="1"/>
      <c r="UNB629" s="1"/>
      <c r="UNC629" s="1"/>
      <c r="UND629" s="1"/>
      <c r="UNE629" s="1"/>
      <c r="UNF629" s="1"/>
      <c r="UNG629" s="1"/>
      <c r="UNH629" s="1"/>
      <c r="UNI629" s="1"/>
      <c r="UNJ629" s="1"/>
      <c r="UNK629" s="1"/>
      <c r="UNL629" s="1"/>
      <c r="UNM629" s="1"/>
      <c r="UNN629" s="1"/>
      <c r="UNO629" s="1"/>
      <c r="UNP629" s="1"/>
      <c r="UNQ629" s="1"/>
      <c r="UNR629" s="1"/>
      <c r="UNS629" s="1"/>
      <c r="UNT629" s="1"/>
      <c r="UNU629" s="1"/>
      <c r="UNV629" s="1"/>
      <c r="UNW629" s="1"/>
      <c r="UNX629" s="1"/>
      <c r="UNY629" s="1"/>
      <c r="UNZ629" s="1"/>
      <c r="UOA629" s="1"/>
      <c r="UOB629" s="1"/>
      <c r="UOC629" s="1"/>
      <c r="UOD629" s="1"/>
      <c r="UOE629" s="1"/>
      <c r="UOF629" s="1"/>
      <c r="UOG629" s="1"/>
      <c r="UOH629" s="1"/>
      <c r="UOI629" s="1"/>
      <c r="UOJ629" s="1"/>
      <c r="UOK629" s="1"/>
      <c r="UOL629" s="1"/>
      <c r="UOM629" s="1"/>
      <c r="UON629" s="1"/>
      <c r="UOO629" s="1"/>
      <c r="UOP629" s="1"/>
      <c r="UOQ629" s="1"/>
      <c r="UOR629" s="1"/>
      <c r="UOS629" s="1"/>
      <c r="UOT629" s="1"/>
      <c r="UOU629" s="1"/>
      <c r="UOV629" s="1"/>
      <c r="UOW629" s="1"/>
      <c r="UOX629" s="1"/>
      <c r="UOY629" s="1"/>
      <c r="UOZ629" s="1"/>
      <c r="UPA629" s="1"/>
      <c r="UPB629" s="1"/>
      <c r="UPC629" s="1"/>
      <c r="UPD629" s="1"/>
      <c r="UPE629" s="1"/>
      <c r="UPF629" s="1"/>
      <c r="UPG629" s="1"/>
      <c r="UPH629" s="1"/>
      <c r="UPI629" s="1"/>
      <c r="UPJ629" s="1"/>
      <c r="UPK629" s="1"/>
      <c r="UPL629" s="1"/>
      <c r="UPM629" s="1"/>
      <c r="UPN629" s="1"/>
      <c r="UPO629" s="1"/>
      <c r="UPP629" s="1"/>
      <c r="UPQ629" s="1"/>
      <c r="UPR629" s="1"/>
      <c r="UPS629" s="1"/>
      <c r="UPT629" s="1"/>
      <c r="UPU629" s="1"/>
      <c r="UPV629" s="1"/>
      <c r="UPW629" s="1"/>
      <c r="UPX629" s="1"/>
      <c r="UPY629" s="1"/>
      <c r="UPZ629" s="1"/>
      <c r="UQA629" s="1"/>
      <c r="UQB629" s="1"/>
      <c r="UQC629" s="1"/>
      <c r="UQD629" s="1"/>
      <c r="UQE629" s="1"/>
      <c r="UQF629" s="1"/>
      <c r="UQG629" s="1"/>
      <c r="UQH629" s="1"/>
      <c r="UQI629" s="1"/>
      <c r="UQJ629" s="1"/>
      <c r="UQK629" s="1"/>
      <c r="UQL629" s="1"/>
      <c r="UQM629" s="1"/>
      <c r="UQN629" s="1"/>
      <c r="UQO629" s="1"/>
      <c r="UQP629" s="1"/>
      <c r="UQQ629" s="1"/>
      <c r="UQR629" s="1"/>
      <c r="UQS629" s="1"/>
      <c r="UQT629" s="1"/>
      <c r="UQU629" s="1"/>
      <c r="UQV629" s="1"/>
      <c r="UQW629" s="1"/>
      <c r="UQX629" s="1"/>
      <c r="UQY629" s="1"/>
      <c r="UQZ629" s="1"/>
      <c r="URA629" s="1"/>
      <c r="URB629" s="1"/>
      <c r="URC629" s="1"/>
      <c r="URD629" s="1"/>
      <c r="URE629" s="1"/>
      <c r="URF629" s="1"/>
      <c r="URG629" s="1"/>
      <c r="URH629" s="1"/>
      <c r="URI629" s="1"/>
      <c r="URJ629" s="1"/>
      <c r="URK629" s="1"/>
      <c r="URL629" s="1"/>
      <c r="URM629" s="1"/>
      <c r="URN629" s="1"/>
      <c r="URO629" s="1"/>
      <c r="URP629" s="1"/>
      <c r="URQ629" s="1"/>
      <c r="URR629" s="1"/>
      <c r="URS629" s="1"/>
      <c r="URT629" s="1"/>
      <c r="URU629" s="1"/>
      <c r="URV629" s="1"/>
      <c r="URW629" s="1"/>
      <c r="URX629" s="1"/>
      <c r="URY629" s="1"/>
      <c r="URZ629" s="1"/>
      <c r="USA629" s="1"/>
      <c r="USB629" s="1"/>
      <c r="USC629" s="1"/>
      <c r="USD629" s="1"/>
      <c r="USE629" s="1"/>
      <c r="USF629" s="1"/>
      <c r="USG629" s="1"/>
      <c r="USH629" s="1"/>
      <c r="USI629" s="1"/>
      <c r="USJ629" s="1"/>
      <c r="USK629" s="1"/>
      <c r="USL629" s="1"/>
      <c r="USM629" s="1"/>
      <c r="USN629" s="1"/>
      <c r="USO629" s="1"/>
      <c r="USP629" s="1"/>
      <c r="USQ629" s="1"/>
      <c r="USR629" s="1"/>
      <c r="USS629" s="1"/>
      <c r="UST629" s="1"/>
      <c r="USU629" s="1"/>
      <c r="USV629" s="1"/>
      <c r="USW629" s="1"/>
      <c r="USX629" s="1"/>
      <c r="USY629" s="1"/>
      <c r="USZ629" s="1"/>
      <c r="UTA629" s="1"/>
      <c r="UTB629" s="1"/>
      <c r="UTC629" s="1"/>
      <c r="UTD629" s="1"/>
      <c r="UTE629" s="1"/>
      <c r="UTF629" s="1"/>
      <c r="UTG629" s="1"/>
      <c r="UTH629" s="1"/>
      <c r="UTI629" s="1"/>
      <c r="UTJ629" s="1"/>
      <c r="UTK629" s="1"/>
      <c r="UTL629" s="1"/>
      <c r="UTM629" s="1"/>
      <c r="UTN629" s="1"/>
      <c r="UTO629" s="1"/>
      <c r="UTP629" s="1"/>
      <c r="UTQ629" s="1"/>
      <c r="UTR629" s="1"/>
      <c r="UTS629" s="1"/>
      <c r="UTT629" s="1"/>
      <c r="UTU629" s="1"/>
      <c r="UTV629" s="1"/>
      <c r="UTW629" s="1"/>
      <c r="UTX629" s="1"/>
      <c r="UTY629" s="1"/>
      <c r="UTZ629" s="1"/>
      <c r="UUA629" s="1"/>
      <c r="UUB629" s="1"/>
      <c r="UUC629" s="1"/>
      <c r="UUD629" s="1"/>
      <c r="UUE629" s="1"/>
      <c r="UUF629" s="1"/>
      <c r="UUG629" s="1"/>
      <c r="UUH629" s="1"/>
      <c r="UUI629" s="1"/>
      <c r="UUJ629" s="1"/>
      <c r="UUK629" s="1"/>
      <c r="UUL629" s="1"/>
      <c r="UUM629" s="1"/>
      <c r="UUN629" s="1"/>
      <c r="UUO629" s="1"/>
      <c r="UUP629" s="1"/>
      <c r="UUQ629" s="1"/>
      <c r="UUR629" s="1"/>
      <c r="UUS629" s="1"/>
      <c r="UUT629" s="1"/>
      <c r="UUU629" s="1"/>
      <c r="UUV629" s="1"/>
      <c r="UUW629" s="1"/>
      <c r="UUX629" s="1"/>
      <c r="UUY629" s="1"/>
      <c r="UUZ629" s="1"/>
      <c r="UVA629" s="1"/>
      <c r="UVB629" s="1"/>
      <c r="UVC629" s="1"/>
      <c r="UVD629" s="1"/>
      <c r="UVE629" s="1"/>
      <c r="UVF629" s="1"/>
      <c r="UVG629" s="1"/>
      <c r="UVH629" s="1"/>
      <c r="UVI629" s="1"/>
      <c r="UVJ629" s="1"/>
      <c r="UVK629" s="1"/>
      <c r="UVL629" s="1"/>
      <c r="UVM629" s="1"/>
      <c r="UVN629" s="1"/>
      <c r="UVO629" s="1"/>
      <c r="UVP629" s="1"/>
      <c r="UVQ629" s="1"/>
      <c r="UVR629" s="1"/>
      <c r="UVS629" s="1"/>
      <c r="UVT629" s="1"/>
      <c r="UVU629" s="1"/>
      <c r="UVV629" s="1"/>
      <c r="UVW629" s="1"/>
      <c r="UVX629" s="1"/>
      <c r="UVY629" s="1"/>
      <c r="UVZ629" s="1"/>
      <c r="UWA629" s="1"/>
      <c r="UWB629" s="1"/>
      <c r="UWC629" s="1"/>
      <c r="UWD629" s="1"/>
      <c r="UWE629" s="1"/>
      <c r="UWF629" s="1"/>
      <c r="UWG629" s="1"/>
      <c r="UWH629" s="1"/>
      <c r="UWI629" s="1"/>
      <c r="UWJ629" s="1"/>
      <c r="UWK629" s="1"/>
      <c r="UWL629" s="1"/>
      <c r="UWM629" s="1"/>
      <c r="UWN629" s="1"/>
      <c r="UWO629" s="1"/>
      <c r="UWP629" s="1"/>
      <c r="UWQ629" s="1"/>
      <c r="UWR629" s="1"/>
      <c r="UWS629" s="1"/>
      <c r="UWT629" s="1"/>
      <c r="UWU629" s="1"/>
      <c r="UWV629" s="1"/>
      <c r="UWW629" s="1"/>
      <c r="UWX629" s="1"/>
      <c r="UWY629" s="1"/>
      <c r="UWZ629" s="1"/>
      <c r="UXA629" s="1"/>
      <c r="UXB629" s="1"/>
      <c r="UXC629" s="1"/>
      <c r="UXD629" s="1"/>
      <c r="UXE629" s="1"/>
      <c r="UXF629" s="1"/>
      <c r="UXG629" s="1"/>
      <c r="UXH629" s="1"/>
      <c r="UXI629" s="1"/>
      <c r="UXJ629" s="1"/>
      <c r="UXK629" s="1"/>
      <c r="UXL629" s="1"/>
      <c r="UXM629" s="1"/>
      <c r="UXN629" s="1"/>
      <c r="UXO629" s="1"/>
      <c r="UXP629" s="1"/>
      <c r="UXQ629" s="1"/>
      <c r="UXR629" s="1"/>
      <c r="UXS629" s="1"/>
      <c r="UXT629" s="1"/>
      <c r="UXU629" s="1"/>
      <c r="UXV629" s="1"/>
      <c r="UXW629" s="1"/>
      <c r="UXX629" s="1"/>
      <c r="UXY629" s="1"/>
      <c r="UXZ629" s="1"/>
      <c r="UYA629" s="1"/>
      <c r="UYB629" s="1"/>
      <c r="UYC629" s="1"/>
      <c r="UYD629" s="1"/>
      <c r="UYE629" s="1"/>
      <c r="UYF629" s="1"/>
      <c r="UYG629" s="1"/>
      <c r="UYH629" s="1"/>
      <c r="UYI629" s="1"/>
      <c r="UYJ629" s="1"/>
      <c r="UYK629" s="1"/>
      <c r="UYL629" s="1"/>
      <c r="UYM629" s="1"/>
      <c r="UYN629" s="1"/>
      <c r="UYO629" s="1"/>
      <c r="UYP629" s="1"/>
      <c r="UYQ629" s="1"/>
      <c r="UYR629" s="1"/>
      <c r="UYS629" s="1"/>
      <c r="UYT629" s="1"/>
      <c r="UYU629" s="1"/>
      <c r="UYV629" s="1"/>
      <c r="UYW629" s="1"/>
      <c r="UYX629" s="1"/>
      <c r="UYY629" s="1"/>
      <c r="UYZ629" s="1"/>
      <c r="UZA629" s="1"/>
      <c r="UZB629" s="1"/>
      <c r="UZC629" s="1"/>
      <c r="UZD629" s="1"/>
      <c r="UZE629" s="1"/>
      <c r="UZF629" s="1"/>
      <c r="UZG629" s="1"/>
      <c r="UZH629" s="1"/>
      <c r="UZI629" s="1"/>
      <c r="UZJ629" s="1"/>
      <c r="UZK629" s="1"/>
      <c r="UZL629" s="1"/>
      <c r="UZM629" s="1"/>
      <c r="UZN629" s="1"/>
      <c r="UZO629" s="1"/>
      <c r="UZP629" s="1"/>
      <c r="UZQ629" s="1"/>
      <c r="UZR629" s="1"/>
      <c r="UZS629" s="1"/>
      <c r="UZT629" s="1"/>
      <c r="UZU629" s="1"/>
      <c r="UZV629" s="1"/>
      <c r="UZW629" s="1"/>
      <c r="UZX629" s="1"/>
      <c r="UZY629" s="1"/>
      <c r="UZZ629" s="1"/>
      <c r="VAA629" s="1"/>
      <c r="VAB629" s="1"/>
      <c r="VAC629" s="1"/>
      <c r="VAD629" s="1"/>
      <c r="VAE629" s="1"/>
      <c r="VAF629" s="1"/>
      <c r="VAG629" s="1"/>
      <c r="VAH629" s="1"/>
      <c r="VAI629" s="1"/>
      <c r="VAJ629" s="1"/>
      <c r="VAK629" s="1"/>
      <c r="VAL629" s="1"/>
      <c r="VAM629" s="1"/>
      <c r="VAN629" s="1"/>
      <c r="VAO629" s="1"/>
      <c r="VAP629" s="1"/>
      <c r="VAQ629" s="1"/>
      <c r="VAR629" s="1"/>
      <c r="VAS629" s="1"/>
      <c r="VAT629" s="1"/>
      <c r="VAU629" s="1"/>
      <c r="VAV629" s="1"/>
      <c r="VAW629" s="1"/>
      <c r="VAX629" s="1"/>
      <c r="VAY629" s="1"/>
      <c r="VAZ629" s="1"/>
      <c r="VBA629" s="1"/>
      <c r="VBB629" s="1"/>
      <c r="VBC629" s="1"/>
      <c r="VBD629" s="1"/>
      <c r="VBE629" s="1"/>
      <c r="VBF629" s="1"/>
      <c r="VBG629" s="1"/>
      <c r="VBH629" s="1"/>
      <c r="VBI629" s="1"/>
      <c r="VBJ629" s="1"/>
      <c r="VBK629" s="1"/>
      <c r="VBL629" s="1"/>
      <c r="VBM629" s="1"/>
      <c r="VBN629" s="1"/>
      <c r="VBO629" s="1"/>
      <c r="VBP629" s="1"/>
      <c r="VBQ629" s="1"/>
      <c r="VBR629" s="1"/>
      <c r="VBS629" s="1"/>
      <c r="VBT629" s="1"/>
      <c r="VBU629" s="1"/>
      <c r="VBV629" s="1"/>
      <c r="VBW629" s="1"/>
      <c r="VBX629" s="1"/>
      <c r="VBY629" s="1"/>
      <c r="VBZ629" s="1"/>
      <c r="VCA629" s="1"/>
      <c r="VCB629" s="1"/>
      <c r="VCC629" s="1"/>
      <c r="VCD629" s="1"/>
      <c r="VCE629" s="1"/>
      <c r="VCF629" s="1"/>
      <c r="VCG629" s="1"/>
      <c r="VCH629" s="1"/>
      <c r="VCI629" s="1"/>
      <c r="VCJ629" s="1"/>
      <c r="VCK629" s="1"/>
      <c r="VCL629" s="1"/>
      <c r="VCM629" s="1"/>
      <c r="VCN629" s="1"/>
      <c r="VCO629" s="1"/>
      <c r="VCP629" s="1"/>
      <c r="VCQ629" s="1"/>
      <c r="VCR629" s="1"/>
      <c r="VCS629" s="1"/>
      <c r="VCT629" s="1"/>
      <c r="VCU629" s="1"/>
      <c r="VCV629" s="1"/>
      <c r="VCW629" s="1"/>
      <c r="VCX629" s="1"/>
      <c r="VCY629" s="1"/>
      <c r="VCZ629" s="1"/>
      <c r="VDA629" s="1"/>
      <c r="VDB629" s="1"/>
      <c r="VDC629" s="1"/>
      <c r="VDD629" s="1"/>
      <c r="VDE629" s="1"/>
      <c r="VDF629" s="1"/>
      <c r="VDG629" s="1"/>
      <c r="VDH629" s="1"/>
      <c r="VDI629" s="1"/>
      <c r="VDJ629" s="1"/>
      <c r="VDK629" s="1"/>
      <c r="VDL629" s="1"/>
      <c r="VDM629" s="1"/>
      <c r="VDN629" s="1"/>
      <c r="VDO629" s="1"/>
      <c r="VDP629" s="1"/>
      <c r="VDQ629" s="1"/>
      <c r="VDR629" s="1"/>
      <c r="VDS629" s="1"/>
      <c r="VDT629" s="1"/>
      <c r="VDU629" s="1"/>
      <c r="VDV629" s="1"/>
      <c r="VDW629" s="1"/>
      <c r="VDX629" s="1"/>
      <c r="VDY629" s="1"/>
      <c r="VDZ629" s="1"/>
      <c r="VEA629" s="1"/>
      <c r="VEB629" s="1"/>
      <c r="VEC629" s="1"/>
      <c r="VED629" s="1"/>
      <c r="VEE629" s="1"/>
      <c r="VEF629" s="1"/>
      <c r="VEG629" s="1"/>
      <c r="VEH629" s="1"/>
      <c r="VEI629" s="1"/>
      <c r="VEJ629" s="1"/>
      <c r="VEK629" s="1"/>
      <c r="VEL629" s="1"/>
      <c r="VEM629" s="1"/>
      <c r="VEN629" s="1"/>
      <c r="VEO629" s="1"/>
      <c r="VEP629" s="1"/>
      <c r="VEQ629" s="1"/>
      <c r="VER629" s="1"/>
      <c r="VES629" s="1"/>
      <c r="VET629" s="1"/>
      <c r="VEU629" s="1"/>
      <c r="VEV629" s="1"/>
      <c r="VEW629" s="1"/>
      <c r="VEX629" s="1"/>
      <c r="VEY629" s="1"/>
      <c r="VEZ629" s="1"/>
      <c r="VFA629" s="1"/>
      <c r="VFB629" s="1"/>
      <c r="VFC629" s="1"/>
      <c r="VFD629" s="1"/>
      <c r="VFE629" s="1"/>
      <c r="VFF629" s="1"/>
      <c r="VFG629" s="1"/>
      <c r="VFH629" s="1"/>
      <c r="VFI629" s="1"/>
      <c r="VFJ629" s="1"/>
      <c r="VFK629" s="1"/>
      <c r="VFL629" s="1"/>
      <c r="VFM629" s="1"/>
      <c r="VFN629" s="1"/>
      <c r="VFO629" s="1"/>
      <c r="VFP629" s="1"/>
      <c r="VFQ629" s="1"/>
      <c r="VFR629" s="1"/>
      <c r="VFS629" s="1"/>
      <c r="VFT629" s="1"/>
      <c r="VFU629" s="1"/>
      <c r="VFV629" s="1"/>
      <c r="VFW629" s="1"/>
      <c r="VFX629" s="1"/>
      <c r="VFY629" s="1"/>
      <c r="VFZ629" s="1"/>
      <c r="VGA629" s="1"/>
      <c r="VGB629" s="1"/>
      <c r="VGC629" s="1"/>
      <c r="VGD629" s="1"/>
      <c r="VGE629" s="1"/>
      <c r="VGF629" s="1"/>
      <c r="VGG629" s="1"/>
      <c r="VGH629" s="1"/>
      <c r="VGI629" s="1"/>
      <c r="VGJ629" s="1"/>
      <c r="VGK629" s="1"/>
      <c r="VGL629" s="1"/>
      <c r="VGM629" s="1"/>
      <c r="VGN629" s="1"/>
      <c r="VGO629" s="1"/>
      <c r="VGP629" s="1"/>
      <c r="VGQ629" s="1"/>
      <c r="VGR629" s="1"/>
      <c r="VGS629" s="1"/>
      <c r="VGT629" s="1"/>
      <c r="VGU629" s="1"/>
      <c r="VGV629" s="1"/>
      <c r="VGW629" s="1"/>
      <c r="VGX629" s="1"/>
      <c r="VGY629" s="1"/>
      <c r="VGZ629" s="1"/>
      <c r="VHA629" s="1"/>
      <c r="VHB629" s="1"/>
      <c r="VHC629" s="1"/>
      <c r="VHD629" s="1"/>
      <c r="VHE629" s="1"/>
      <c r="VHF629" s="1"/>
      <c r="VHG629" s="1"/>
      <c r="VHH629" s="1"/>
      <c r="VHI629" s="1"/>
      <c r="VHJ629" s="1"/>
      <c r="VHK629" s="1"/>
      <c r="VHL629" s="1"/>
      <c r="VHM629" s="1"/>
      <c r="VHN629" s="1"/>
      <c r="VHO629" s="1"/>
      <c r="VHP629" s="1"/>
      <c r="VHQ629" s="1"/>
      <c r="VHR629" s="1"/>
      <c r="VHS629" s="1"/>
      <c r="VHT629" s="1"/>
      <c r="VHU629" s="1"/>
      <c r="VHV629" s="1"/>
      <c r="VHW629" s="1"/>
      <c r="VHX629" s="1"/>
      <c r="VHY629" s="1"/>
      <c r="VHZ629" s="1"/>
      <c r="VIA629" s="1"/>
      <c r="VIB629" s="1"/>
      <c r="VIC629" s="1"/>
      <c r="VID629" s="1"/>
      <c r="VIE629" s="1"/>
      <c r="VIF629" s="1"/>
      <c r="VIG629" s="1"/>
      <c r="VIH629" s="1"/>
      <c r="VII629" s="1"/>
      <c r="VIJ629" s="1"/>
      <c r="VIK629" s="1"/>
      <c r="VIL629" s="1"/>
      <c r="VIM629" s="1"/>
      <c r="VIN629" s="1"/>
      <c r="VIO629" s="1"/>
      <c r="VIP629" s="1"/>
      <c r="VIQ629" s="1"/>
      <c r="VIR629" s="1"/>
      <c r="VIS629" s="1"/>
      <c r="VIT629" s="1"/>
      <c r="VIU629" s="1"/>
      <c r="VIV629" s="1"/>
      <c r="VIW629" s="1"/>
      <c r="VIX629" s="1"/>
      <c r="VIY629" s="1"/>
      <c r="VIZ629" s="1"/>
      <c r="VJA629" s="1"/>
      <c r="VJB629" s="1"/>
      <c r="VJC629" s="1"/>
      <c r="VJD629" s="1"/>
      <c r="VJE629" s="1"/>
      <c r="VJF629" s="1"/>
      <c r="VJG629" s="1"/>
      <c r="VJH629" s="1"/>
      <c r="VJI629" s="1"/>
      <c r="VJJ629" s="1"/>
      <c r="VJK629" s="1"/>
      <c r="VJL629" s="1"/>
      <c r="VJM629" s="1"/>
      <c r="VJN629" s="1"/>
      <c r="VJO629" s="1"/>
      <c r="VJP629" s="1"/>
      <c r="VJQ629" s="1"/>
      <c r="VJR629" s="1"/>
      <c r="VJS629" s="1"/>
      <c r="VJT629" s="1"/>
      <c r="VJU629" s="1"/>
      <c r="VJV629" s="1"/>
      <c r="VJW629" s="1"/>
      <c r="VJX629" s="1"/>
      <c r="VJY629" s="1"/>
      <c r="VJZ629" s="1"/>
      <c r="VKA629" s="1"/>
      <c r="VKB629" s="1"/>
      <c r="VKC629" s="1"/>
      <c r="VKD629" s="1"/>
      <c r="VKE629" s="1"/>
      <c r="VKF629" s="1"/>
      <c r="VKG629" s="1"/>
      <c r="VKH629" s="1"/>
      <c r="VKI629" s="1"/>
      <c r="VKJ629" s="1"/>
      <c r="VKK629" s="1"/>
      <c r="VKL629" s="1"/>
      <c r="VKM629" s="1"/>
      <c r="VKN629" s="1"/>
      <c r="VKO629" s="1"/>
      <c r="VKP629" s="1"/>
      <c r="VKQ629" s="1"/>
      <c r="VKR629" s="1"/>
      <c r="VKS629" s="1"/>
      <c r="VKT629" s="1"/>
      <c r="VKU629" s="1"/>
      <c r="VKV629" s="1"/>
      <c r="VKW629" s="1"/>
      <c r="VKX629" s="1"/>
      <c r="VKY629" s="1"/>
      <c r="VKZ629" s="1"/>
      <c r="VLA629" s="1"/>
      <c r="VLB629" s="1"/>
      <c r="VLC629" s="1"/>
      <c r="VLD629" s="1"/>
      <c r="VLE629" s="1"/>
      <c r="VLF629" s="1"/>
      <c r="VLG629" s="1"/>
      <c r="VLH629" s="1"/>
      <c r="VLI629" s="1"/>
      <c r="VLJ629" s="1"/>
      <c r="VLK629" s="1"/>
      <c r="VLL629" s="1"/>
      <c r="VLM629" s="1"/>
      <c r="VLN629" s="1"/>
      <c r="VLO629" s="1"/>
      <c r="VLP629" s="1"/>
      <c r="VLQ629" s="1"/>
      <c r="VLR629" s="1"/>
      <c r="VLS629" s="1"/>
      <c r="VLT629" s="1"/>
      <c r="VLU629" s="1"/>
      <c r="VLV629" s="1"/>
      <c r="VLW629" s="1"/>
      <c r="VLX629" s="1"/>
      <c r="VLY629" s="1"/>
      <c r="VLZ629" s="1"/>
      <c r="VMA629" s="1"/>
      <c r="VMB629" s="1"/>
      <c r="VMC629" s="1"/>
      <c r="VMD629" s="1"/>
      <c r="VME629" s="1"/>
      <c r="VMF629" s="1"/>
      <c r="VMG629" s="1"/>
      <c r="VMH629" s="1"/>
      <c r="VMI629" s="1"/>
      <c r="VMJ629" s="1"/>
      <c r="VMK629" s="1"/>
      <c r="VML629" s="1"/>
      <c r="VMM629" s="1"/>
      <c r="VMN629" s="1"/>
      <c r="VMO629" s="1"/>
      <c r="VMP629" s="1"/>
      <c r="VMQ629" s="1"/>
      <c r="VMR629" s="1"/>
      <c r="VMS629" s="1"/>
      <c r="VMT629" s="1"/>
      <c r="VMU629" s="1"/>
      <c r="VMV629" s="1"/>
      <c r="VMW629" s="1"/>
      <c r="VMX629" s="1"/>
      <c r="VMY629" s="1"/>
      <c r="VMZ629" s="1"/>
      <c r="VNA629" s="1"/>
      <c r="VNB629" s="1"/>
      <c r="VNC629" s="1"/>
      <c r="VND629" s="1"/>
      <c r="VNE629" s="1"/>
      <c r="VNF629" s="1"/>
      <c r="VNG629" s="1"/>
      <c r="VNH629" s="1"/>
      <c r="VNI629" s="1"/>
      <c r="VNJ629" s="1"/>
      <c r="VNK629" s="1"/>
      <c r="VNL629" s="1"/>
      <c r="VNM629" s="1"/>
      <c r="VNN629" s="1"/>
      <c r="VNO629" s="1"/>
      <c r="VNP629" s="1"/>
      <c r="VNQ629" s="1"/>
      <c r="VNR629" s="1"/>
      <c r="VNS629" s="1"/>
      <c r="VNT629" s="1"/>
      <c r="VNU629" s="1"/>
      <c r="VNV629" s="1"/>
      <c r="VNW629" s="1"/>
      <c r="VNX629" s="1"/>
      <c r="VNY629" s="1"/>
      <c r="VNZ629" s="1"/>
      <c r="VOA629" s="1"/>
      <c r="VOB629" s="1"/>
      <c r="VOC629" s="1"/>
      <c r="VOD629" s="1"/>
      <c r="VOE629" s="1"/>
      <c r="VOF629" s="1"/>
      <c r="VOG629" s="1"/>
      <c r="VOH629" s="1"/>
      <c r="VOI629" s="1"/>
      <c r="VOJ629" s="1"/>
      <c r="VOK629" s="1"/>
      <c r="VOL629" s="1"/>
      <c r="VOM629" s="1"/>
      <c r="VON629" s="1"/>
      <c r="VOO629" s="1"/>
      <c r="VOP629" s="1"/>
      <c r="VOQ629" s="1"/>
      <c r="VOR629" s="1"/>
      <c r="VOS629" s="1"/>
      <c r="VOT629" s="1"/>
      <c r="VOU629" s="1"/>
      <c r="VOV629" s="1"/>
      <c r="VOW629" s="1"/>
      <c r="VOX629" s="1"/>
      <c r="VOY629" s="1"/>
      <c r="VOZ629" s="1"/>
      <c r="VPA629" s="1"/>
      <c r="VPB629" s="1"/>
      <c r="VPC629" s="1"/>
      <c r="VPD629" s="1"/>
      <c r="VPE629" s="1"/>
      <c r="VPF629" s="1"/>
      <c r="VPG629" s="1"/>
      <c r="VPH629" s="1"/>
      <c r="VPI629" s="1"/>
      <c r="VPJ629" s="1"/>
      <c r="VPK629" s="1"/>
      <c r="VPL629" s="1"/>
      <c r="VPM629" s="1"/>
      <c r="VPN629" s="1"/>
      <c r="VPO629" s="1"/>
      <c r="VPP629" s="1"/>
      <c r="VPQ629" s="1"/>
      <c r="VPR629" s="1"/>
      <c r="VPS629" s="1"/>
      <c r="VPT629" s="1"/>
      <c r="VPU629" s="1"/>
      <c r="VPV629" s="1"/>
      <c r="VPW629" s="1"/>
      <c r="VPX629" s="1"/>
      <c r="VPY629" s="1"/>
      <c r="VPZ629" s="1"/>
      <c r="VQA629" s="1"/>
      <c r="VQB629" s="1"/>
      <c r="VQC629" s="1"/>
      <c r="VQD629" s="1"/>
      <c r="VQE629" s="1"/>
      <c r="VQF629" s="1"/>
      <c r="VQG629" s="1"/>
      <c r="VQH629" s="1"/>
      <c r="VQI629" s="1"/>
      <c r="VQJ629" s="1"/>
      <c r="VQK629" s="1"/>
      <c r="VQL629" s="1"/>
      <c r="VQM629" s="1"/>
      <c r="VQN629" s="1"/>
      <c r="VQO629" s="1"/>
      <c r="VQP629" s="1"/>
      <c r="VQQ629" s="1"/>
      <c r="VQR629" s="1"/>
      <c r="VQS629" s="1"/>
      <c r="VQT629" s="1"/>
      <c r="VQU629" s="1"/>
      <c r="VQV629" s="1"/>
      <c r="VQW629" s="1"/>
      <c r="VQX629" s="1"/>
      <c r="VQY629" s="1"/>
      <c r="VQZ629" s="1"/>
      <c r="VRA629" s="1"/>
      <c r="VRB629" s="1"/>
      <c r="VRC629" s="1"/>
      <c r="VRD629" s="1"/>
      <c r="VRE629" s="1"/>
      <c r="VRF629" s="1"/>
      <c r="VRG629" s="1"/>
      <c r="VRH629" s="1"/>
      <c r="VRI629" s="1"/>
      <c r="VRJ629" s="1"/>
      <c r="VRK629" s="1"/>
      <c r="VRL629" s="1"/>
      <c r="VRM629" s="1"/>
      <c r="VRN629" s="1"/>
      <c r="VRO629" s="1"/>
      <c r="VRP629" s="1"/>
      <c r="VRQ629" s="1"/>
      <c r="VRR629" s="1"/>
      <c r="VRS629" s="1"/>
      <c r="VRT629" s="1"/>
      <c r="VRU629" s="1"/>
      <c r="VRV629" s="1"/>
      <c r="VRW629" s="1"/>
      <c r="VRX629" s="1"/>
      <c r="VRY629" s="1"/>
      <c r="VRZ629" s="1"/>
      <c r="VSA629" s="1"/>
      <c r="VSB629" s="1"/>
      <c r="VSC629" s="1"/>
      <c r="VSD629" s="1"/>
      <c r="VSE629" s="1"/>
      <c r="VSF629" s="1"/>
      <c r="VSG629" s="1"/>
      <c r="VSH629" s="1"/>
      <c r="VSI629" s="1"/>
      <c r="VSJ629" s="1"/>
      <c r="VSK629" s="1"/>
      <c r="VSL629" s="1"/>
      <c r="VSM629" s="1"/>
      <c r="VSN629" s="1"/>
      <c r="VSO629" s="1"/>
      <c r="VSP629" s="1"/>
      <c r="VSQ629" s="1"/>
      <c r="VSR629" s="1"/>
      <c r="VSS629" s="1"/>
      <c r="VST629" s="1"/>
      <c r="VSU629" s="1"/>
      <c r="VSV629" s="1"/>
      <c r="VSW629" s="1"/>
      <c r="VSX629" s="1"/>
      <c r="VSY629" s="1"/>
      <c r="VSZ629" s="1"/>
      <c r="VTA629" s="1"/>
      <c r="VTB629" s="1"/>
      <c r="VTC629" s="1"/>
      <c r="VTD629" s="1"/>
      <c r="VTE629" s="1"/>
      <c r="VTF629" s="1"/>
      <c r="VTG629" s="1"/>
      <c r="VTH629" s="1"/>
      <c r="VTI629" s="1"/>
      <c r="VTJ629" s="1"/>
      <c r="VTK629" s="1"/>
      <c r="VTL629" s="1"/>
      <c r="VTM629" s="1"/>
      <c r="VTN629" s="1"/>
      <c r="VTO629" s="1"/>
      <c r="VTP629" s="1"/>
      <c r="VTQ629" s="1"/>
      <c r="VTR629" s="1"/>
      <c r="VTS629" s="1"/>
      <c r="VTT629" s="1"/>
      <c r="VTU629" s="1"/>
      <c r="VTV629" s="1"/>
      <c r="VTW629" s="1"/>
      <c r="VTX629" s="1"/>
      <c r="VTY629" s="1"/>
      <c r="VTZ629" s="1"/>
      <c r="VUA629" s="1"/>
      <c r="VUB629" s="1"/>
      <c r="VUC629" s="1"/>
      <c r="VUD629" s="1"/>
      <c r="VUE629" s="1"/>
      <c r="VUF629" s="1"/>
      <c r="VUG629" s="1"/>
      <c r="VUH629" s="1"/>
      <c r="VUI629" s="1"/>
      <c r="VUJ629" s="1"/>
      <c r="VUK629" s="1"/>
      <c r="VUL629" s="1"/>
      <c r="VUM629" s="1"/>
      <c r="VUN629" s="1"/>
      <c r="VUO629" s="1"/>
      <c r="VUP629" s="1"/>
      <c r="VUQ629" s="1"/>
      <c r="VUR629" s="1"/>
      <c r="VUS629" s="1"/>
      <c r="VUT629" s="1"/>
      <c r="VUU629" s="1"/>
      <c r="VUV629" s="1"/>
      <c r="VUW629" s="1"/>
      <c r="VUX629" s="1"/>
      <c r="VUY629" s="1"/>
      <c r="VUZ629" s="1"/>
      <c r="VVA629" s="1"/>
      <c r="VVB629" s="1"/>
      <c r="VVC629" s="1"/>
      <c r="VVD629" s="1"/>
      <c r="VVE629" s="1"/>
      <c r="VVF629" s="1"/>
      <c r="VVG629" s="1"/>
      <c r="VVH629" s="1"/>
      <c r="VVI629" s="1"/>
      <c r="VVJ629" s="1"/>
      <c r="VVK629" s="1"/>
      <c r="VVL629" s="1"/>
      <c r="VVM629" s="1"/>
      <c r="VVN629" s="1"/>
      <c r="VVO629" s="1"/>
      <c r="VVP629" s="1"/>
      <c r="VVQ629" s="1"/>
      <c r="VVR629" s="1"/>
      <c r="VVS629" s="1"/>
      <c r="VVT629" s="1"/>
      <c r="VVU629" s="1"/>
      <c r="VVV629" s="1"/>
      <c r="VVW629" s="1"/>
      <c r="VVX629" s="1"/>
      <c r="VVY629" s="1"/>
      <c r="VVZ629" s="1"/>
      <c r="VWA629" s="1"/>
      <c r="VWB629" s="1"/>
      <c r="VWC629" s="1"/>
      <c r="VWD629" s="1"/>
      <c r="VWE629" s="1"/>
      <c r="VWF629" s="1"/>
      <c r="VWG629" s="1"/>
      <c r="VWH629" s="1"/>
      <c r="VWI629" s="1"/>
      <c r="VWJ629" s="1"/>
      <c r="VWK629" s="1"/>
      <c r="VWL629" s="1"/>
      <c r="VWM629" s="1"/>
      <c r="VWN629" s="1"/>
      <c r="VWO629" s="1"/>
      <c r="VWP629" s="1"/>
      <c r="VWQ629" s="1"/>
      <c r="VWR629" s="1"/>
      <c r="VWS629" s="1"/>
      <c r="VWT629" s="1"/>
      <c r="VWU629" s="1"/>
      <c r="VWV629" s="1"/>
      <c r="VWW629" s="1"/>
      <c r="VWX629" s="1"/>
      <c r="VWY629" s="1"/>
      <c r="VWZ629" s="1"/>
      <c r="VXA629" s="1"/>
      <c r="VXB629" s="1"/>
      <c r="VXC629" s="1"/>
      <c r="VXD629" s="1"/>
      <c r="VXE629" s="1"/>
      <c r="VXF629" s="1"/>
      <c r="VXG629" s="1"/>
      <c r="VXH629" s="1"/>
      <c r="VXI629" s="1"/>
      <c r="VXJ629" s="1"/>
      <c r="VXK629" s="1"/>
      <c r="VXL629" s="1"/>
      <c r="VXM629" s="1"/>
      <c r="VXN629" s="1"/>
      <c r="VXO629" s="1"/>
      <c r="VXP629" s="1"/>
      <c r="VXQ629" s="1"/>
      <c r="VXR629" s="1"/>
      <c r="VXS629" s="1"/>
      <c r="VXT629" s="1"/>
      <c r="VXU629" s="1"/>
      <c r="VXV629" s="1"/>
      <c r="VXW629" s="1"/>
      <c r="VXX629" s="1"/>
      <c r="VXY629" s="1"/>
      <c r="VXZ629" s="1"/>
      <c r="VYA629" s="1"/>
      <c r="VYB629" s="1"/>
      <c r="VYC629" s="1"/>
      <c r="VYD629" s="1"/>
      <c r="VYE629" s="1"/>
      <c r="VYF629" s="1"/>
      <c r="VYG629" s="1"/>
      <c r="VYH629" s="1"/>
      <c r="VYI629" s="1"/>
      <c r="VYJ629" s="1"/>
      <c r="VYK629" s="1"/>
      <c r="VYL629" s="1"/>
      <c r="VYM629" s="1"/>
      <c r="VYN629" s="1"/>
      <c r="VYO629" s="1"/>
      <c r="VYP629" s="1"/>
      <c r="VYQ629" s="1"/>
      <c r="VYR629" s="1"/>
      <c r="VYS629" s="1"/>
      <c r="VYT629" s="1"/>
      <c r="VYU629" s="1"/>
      <c r="VYV629" s="1"/>
      <c r="VYW629" s="1"/>
      <c r="VYX629" s="1"/>
      <c r="VYY629" s="1"/>
      <c r="VYZ629" s="1"/>
      <c r="VZA629" s="1"/>
      <c r="VZB629" s="1"/>
      <c r="VZC629" s="1"/>
      <c r="VZD629" s="1"/>
      <c r="VZE629" s="1"/>
      <c r="VZF629" s="1"/>
      <c r="VZG629" s="1"/>
      <c r="VZH629" s="1"/>
      <c r="VZI629" s="1"/>
      <c r="VZJ629" s="1"/>
      <c r="VZK629" s="1"/>
      <c r="VZL629" s="1"/>
      <c r="VZM629" s="1"/>
      <c r="VZN629" s="1"/>
      <c r="VZO629" s="1"/>
      <c r="VZP629" s="1"/>
      <c r="VZQ629" s="1"/>
      <c r="VZR629" s="1"/>
      <c r="VZS629" s="1"/>
      <c r="VZT629" s="1"/>
      <c r="VZU629" s="1"/>
      <c r="VZV629" s="1"/>
      <c r="VZW629" s="1"/>
      <c r="VZX629" s="1"/>
      <c r="VZY629" s="1"/>
      <c r="VZZ629" s="1"/>
      <c r="WAA629" s="1"/>
      <c r="WAB629" s="1"/>
      <c r="WAC629" s="1"/>
      <c r="WAD629" s="1"/>
      <c r="WAE629" s="1"/>
      <c r="WAF629" s="1"/>
      <c r="WAG629" s="1"/>
      <c r="WAH629" s="1"/>
      <c r="WAI629" s="1"/>
      <c r="WAJ629" s="1"/>
      <c r="WAK629" s="1"/>
      <c r="WAL629" s="1"/>
      <c r="WAM629" s="1"/>
      <c r="WAN629" s="1"/>
      <c r="WAO629" s="1"/>
      <c r="WAP629" s="1"/>
      <c r="WAQ629" s="1"/>
      <c r="WAR629" s="1"/>
      <c r="WAS629" s="1"/>
      <c r="WAT629" s="1"/>
      <c r="WAU629" s="1"/>
      <c r="WAV629" s="1"/>
      <c r="WAW629" s="1"/>
      <c r="WAX629" s="1"/>
      <c r="WAY629" s="1"/>
      <c r="WAZ629" s="1"/>
      <c r="WBA629" s="1"/>
      <c r="WBB629" s="1"/>
      <c r="WBC629" s="1"/>
      <c r="WBD629" s="1"/>
      <c r="WBE629" s="1"/>
      <c r="WBF629" s="1"/>
      <c r="WBG629" s="1"/>
      <c r="WBH629" s="1"/>
      <c r="WBI629" s="1"/>
      <c r="WBJ629" s="1"/>
      <c r="WBK629" s="1"/>
      <c r="WBL629" s="1"/>
      <c r="WBM629" s="1"/>
      <c r="WBN629" s="1"/>
      <c r="WBO629" s="1"/>
      <c r="WBP629" s="1"/>
      <c r="WBQ629" s="1"/>
      <c r="WBR629" s="1"/>
      <c r="WBS629" s="1"/>
      <c r="WBT629" s="1"/>
      <c r="WBU629" s="1"/>
      <c r="WBV629" s="1"/>
      <c r="WBW629" s="1"/>
      <c r="WBX629" s="1"/>
      <c r="WBY629" s="1"/>
      <c r="WBZ629" s="1"/>
      <c r="WCA629" s="1"/>
      <c r="WCB629" s="1"/>
      <c r="WCC629" s="1"/>
      <c r="WCD629" s="1"/>
      <c r="WCE629" s="1"/>
      <c r="WCF629" s="1"/>
      <c r="WCG629" s="1"/>
      <c r="WCH629" s="1"/>
      <c r="WCI629" s="1"/>
      <c r="WCJ629" s="1"/>
      <c r="WCK629" s="1"/>
      <c r="WCL629" s="1"/>
      <c r="WCM629" s="1"/>
      <c r="WCN629" s="1"/>
      <c r="WCO629" s="1"/>
      <c r="WCP629" s="1"/>
      <c r="WCQ629" s="1"/>
      <c r="WCR629" s="1"/>
      <c r="WCS629" s="1"/>
      <c r="WCT629" s="1"/>
      <c r="WCU629" s="1"/>
      <c r="WCV629" s="1"/>
      <c r="WCW629" s="1"/>
      <c r="WCX629" s="1"/>
      <c r="WCY629" s="1"/>
      <c r="WCZ629" s="1"/>
      <c r="WDA629" s="1"/>
      <c r="WDB629" s="1"/>
      <c r="WDC629" s="1"/>
      <c r="WDD629" s="1"/>
      <c r="WDE629" s="1"/>
      <c r="WDF629" s="1"/>
      <c r="WDG629" s="1"/>
      <c r="WDH629" s="1"/>
      <c r="WDI629" s="1"/>
      <c r="WDJ629" s="1"/>
      <c r="WDK629" s="1"/>
      <c r="WDL629" s="1"/>
      <c r="WDM629" s="1"/>
      <c r="WDN629" s="1"/>
      <c r="WDO629" s="1"/>
      <c r="WDP629" s="1"/>
      <c r="WDQ629" s="1"/>
      <c r="WDR629" s="1"/>
      <c r="WDS629" s="1"/>
      <c r="WDT629" s="1"/>
      <c r="WDU629" s="1"/>
      <c r="WDV629" s="1"/>
      <c r="WDW629" s="1"/>
      <c r="WDX629" s="1"/>
      <c r="WDY629" s="1"/>
      <c r="WDZ629" s="1"/>
      <c r="WEA629" s="1"/>
      <c r="WEB629" s="1"/>
      <c r="WEC629" s="1"/>
      <c r="WED629" s="1"/>
      <c r="WEE629" s="1"/>
      <c r="WEF629" s="1"/>
      <c r="WEG629" s="1"/>
      <c r="WEH629" s="1"/>
      <c r="WEI629" s="1"/>
      <c r="WEJ629" s="1"/>
      <c r="WEK629" s="1"/>
      <c r="WEL629" s="1"/>
      <c r="WEM629" s="1"/>
      <c r="WEN629" s="1"/>
      <c r="WEO629" s="1"/>
      <c r="WEP629" s="1"/>
      <c r="WEQ629" s="1"/>
      <c r="WER629" s="1"/>
      <c r="WES629" s="1"/>
      <c r="WET629" s="1"/>
      <c r="WEU629" s="1"/>
      <c r="WEV629" s="1"/>
      <c r="WEW629" s="1"/>
      <c r="WEX629" s="1"/>
      <c r="WEY629" s="1"/>
      <c r="WEZ629" s="1"/>
      <c r="WFA629" s="1"/>
      <c r="WFB629" s="1"/>
      <c r="WFC629" s="1"/>
      <c r="WFD629" s="1"/>
      <c r="WFE629" s="1"/>
      <c r="WFF629" s="1"/>
      <c r="WFG629" s="1"/>
      <c r="WFH629" s="1"/>
      <c r="WFI629" s="1"/>
      <c r="WFJ629" s="1"/>
      <c r="WFK629" s="1"/>
      <c r="WFL629" s="1"/>
      <c r="WFM629" s="1"/>
      <c r="WFN629" s="1"/>
      <c r="WFO629" s="1"/>
      <c r="WFP629" s="1"/>
      <c r="WFQ629" s="1"/>
      <c r="WFR629" s="1"/>
      <c r="WFS629" s="1"/>
      <c r="WFT629" s="1"/>
      <c r="WFU629" s="1"/>
      <c r="WFV629" s="1"/>
      <c r="WFW629" s="1"/>
      <c r="WFX629" s="1"/>
      <c r="WFY629" s="1"/>
      <c r="WFZ629" s="1"/>
      <c r="WGA629" s="1"/>
      <c r="WGB629" s="1"/>
      <c r="WGC629" s="1"/>
      <c r="WGD629" s="1"/>
      <c r="WGE629" s="1"/>
      <c r="WGF629" s="1"/>
      <c r="WGG629" s="1"/>
      <c r="WGH629" s="1"/>
      <c r="WGI629" s="1"/>
      <c r="WGJ629" s="1"/>
      <c r="WGK629" s="1"/>
      <c r="WGL629" s="1"/>
      <c r="WGM629" s="1"/>
      <c r="WGN629" s="1"/>
      <c r="WGO629" s="1"/>
      <c r="WGP629" s="1"/>
      <c r="WGQ629" s="1"/>
      <c r="WGR629" s="1"/>
      <c r="WGS629" s="1"/>
      <c r="WGT629" s="1"/>
      <c r="WGU629" s="1"/>
      <c r="WGV629" s="1"/>
      <c r="WGW629" s="1"/>
      <c r="WGX629" s="1"/>
      <c r="WGY629" s="1"/>
      <c r="WGZ629" s="1"/>
      <c r="WHA629" s="1"/>
      <c r="WHB629" s="1"/>
      <c r="WHC629" s="1"/>
      <c r="WHD629" s="1"/>
      <c r="WHE629" s="1"/>
      <c r="WHF629" s="1"/>
      <c r="WHG629" s="1"/>
      <c r="WHH629" s="1"/>
      <c r="WHI629" s="1"/>
      <c r="WHJ629" s="1"/>
      <c r="WHK629" s="1"/>
      <c r="WHL629" s="1"/>
      <c r="WHM629" s="1"/>
      <c r="WHN629" s="1"/>
      <c r="WHO629" s="1"/>
      <c r="WHP629" s="1"/>
      <c r="WHQ629" s="1"/>
      <c r="WHR629" s="1"/>
      <c r="WHS629" s="1"/>
      <c r="WHT629" s="1"/>
      <c r="WHU629" s="1"/>
      <c r="WHV629" s="1"/>
      <c r="WHW629" s="1"/>
      <c r="WHX629" s="1"/>
      <c r="WHY629" s="1"/>
      <c r="WHZ629" s="1"/>
      <c r="WIA629" s="1"/>
      <c r="WIB629" s="1"/>
      <c r="WIC629" s="1"/>
      <c r="WID629" s="1"/>
      <c r="WIE629" s="1"/>
      <c r="WIF629" s="1"/>
      <c r="WIG629" s="1"/>
      <c r="WIH629" s="1"/>
      <c r="WII629" s="1"/>
      <c r="WIJ629" s="1"/>
      <c r="WIK629" s="1"/>
      <c r="WIL629" s="1"/>
      <c r="WIM629" s="1"/>
      <c r="WIN629" s="1"/>
      <c r="WIO629" s="1"/>
      <c r="WIP629" s="1"/>
      <c r="WIQ629" s="1"/>
      <c r="WIR629" s="1"/>
      <c r="WIS629" s="1"/>
      <c r="WIT629" s="1"/>
      <c r="WIU629" s="1"/>
      <c r="WIV629" s="1"/>
      <c r="WIW629" s="1"/>
      <c r="WIX629" s="1"/>
      <c r="WIY629" s="1"/>
      <c r="WIZ629" s="1"/>
      <c r="WJA629" s="1"/>
      <c r="WJB629" s="1"/>
      <c r="WJC629" s="1"/>
      <c r="WJD629" s="1"/>
      <c r="WJE629" s="1"/>
      <c r="WJF629" s="1"/>
      <c r="WJG629" s="1"/>
      <c r="WJH629" s="1"/>
      <c r="WJI629" s="1"/>
      <c r="WJJ629" s="1"/>
      <c r="WJK629" s="1"/>
      <c r="WJL629" s="1"/>
      <c r="WJM629" s="1"/>
      <c r="WJN629" s="1"/>
      <c r="WJO629" s="1"/>
      <c r="WJP629" s="1"/>
      <c r="WJQ629" s="1"/>
      <c r="WJR629" s="1"/>
      <c r="WJS629" s="1"/>
      <c r="WJT629" s="1"/>
      <c r="WJU629" s="1"/>
      <c r="WJV629" s="1"/>
      <c r="WJW629" s="1"/>
      <c r="WJX629" s="1"/>
      <c r="WJY629" s="1"/>
      <c r="WJZ629" s="1"/>
      <c r="WKA629" s="1"/>
      <c r="WKB629" s="1"/>
      <c r="WKC629" s="1"/>
      <c r="WKD629" s="1"/>
      <c r="WKE629" s="1"/>
      <c r="WKF629" s="1"/>
      <c r="WKG629" s="1"/>
      <c r="WKH629" s="1"/>
      <c r="WKI629" s="1"/>
      <c r="WKJ629" s="1"/>
      <c r="WKK629" s="1"/>
      <c r="WKL629" s="1"/>
      <c r="WKM629" s="1"/>
      <c r="WKN629" s="1"/>
      <c r="WKO629" s="1"/>
      <c r="WKP629" s="1"/>
      <c r="WKQ629" s="1"/>
      <c r="WKR629" s="1"/>
      <c r="WKS629" s="1"/>
      <c r="WKT629" s="1"/>
      <c r="WKU629" s="1"/>
      <c r="WKV629" s="1"/>
      <c r="WKW629" s="1"/>
      <c r="WKX629" s="1"/>
      <c r="WKY629" s="1"/>
      <c r="WKZ629" s="1"/>
      <c r="WLA629" s="1"/>
      <c r="WLB629" s="1"/>
      <c r="WLC629" s="1"/>
      <c r="WLD629" s="1"/>
      <c r="WLE629" s="1"/>
      <c r="WLF629" s="1"/>
      <c r="WLG629" s="1"/>
      <c r="WLH629" s="1"/>
      <c r="WLI629" s="1"/>
      <c r="WLJ629" s="1"/>
      <c r="WLK629" s="1"/>
      <c r="WLL629" s="1"/>
      <c r="WLM629" s="1"/>
      <c r="WLN629" s="1"/>
      <c r="WLO629" s="1"/>
      <c r="WLP629" s="1"/>
      <c r="WLQ629" s="1"/>
      <c r="WLR629" s="1"/>
      <c r="WLS629" s="1"/>
      <c r="WLT629" s="1"/>
      <c r="WLU629" s="1"/>
      <c r="WLV629" s="1"/>
      <c r="WLW629" s="1"/>
      <c r="WLX629" s="1"/>
      <c r="WLY629" s="1"/>
      <c r="WLZ629" s="1"/>
      <c r="WMA629" s="1"/>
      <c r="WMB629" s="1"/>
      <c r="WMC629" s="1"/>
      <c r="WMD629" s="1"/>
      <c r="WME629" s="1"/>
      <c r="WMF629" s="1"/>
      <c r="WMG629" s="1"/>
      <c r="WMH629" s="1"/>
      <c r="WMI629" s="1"/>
      <c r="WMJ629" s="1"/>
      <c r="WMK629" s="1"/>
      <c r="WML629" s="1"/>
      <c r="WMM629" s="1"/>
      <c r="WMN629" s="1"/>
      <c r="WMO629" s="1"/>
      <c r="WMP629" s="1"/>
      <c r="WMQ629" s="1"/>
      <c r="WMR629" s="1"/>
      <c r="WMS629" s="1"/>
      <c r="WMT629" s="1"/>
      <c r="WMU629" s="1"/>
      <c r="WMV629" s="1"/>
      <c r="WMW629" s="1"/>
      <c r="WMX629" s="1"/>
      <c r="WMY629" s="1"/>
      <c r="WMZ629" s="1"/>
      <c r="WNA629" s="1"/>
      <c r="WNB629" s="1"/>
      <c r="WNC629" s="1"/>
      <c r="WND629" s="1"/>
      <c r="WNE629" s="1"/>
      <c r="WNF629" s="1"/>
      <c r="WNG629" s="1"/>
      <c r="WNH629" s="1"/>
      <c r="WNI629" s="1"/>
      <c r="WNJ629" s="1"/>
      <c r="WNK629" s="1"/>
      <c r="WNL629" s="1"/>
      <c r="WNM629" s="1"/>
      <c r="WNN629" s="1"/>
      <c r="WNO629" s="1"/>
      <c r="WNP629" s="1"/>
      <c r="WNQ629" s="1"/>
      <c r="WNR629" s="1"/>
      <c r="WNS629" s="1"/>
      <c r="WNT629" s="1"/>
      <c r="WNU629" s="1"/>
      <c r="WNV629" s="1"/>
      <c r="WNW629" s="1"/>
      <c r="WNX629" s="1"/>
      <c r="WNY629" s="1"/>
      <c r="WNZ629" s="1"/>
      <c r="WOA629" s="1"/>
      <c r="WOB629" s="1"/>
      <c r="WOC629" s="1"/>
      <c r="WOD629" s="1"/>
      <c r="WOE629" s="1"/>
      <c r="WOF629" s="1"/>
      <c r="WOG629" s="1"/>
      <c r="WOH629" s="1"/>
      <c r="WOI629" s="1"/>
      <c r="WOJ629" s="1"/>
      <c r="WOK629" s="1"/>
      <c r="WOL629" s="1"/>
      <c r="WOM629" s="1"/>
      <c r="WON629" s="1"/>
      <c r="WOO629" s="1"/>
      <c r="WOP629" s="1"/>
      <c r="WOQ629" s="1"/>
      <c r="WOR629" s="1"/>
      <c r="WOS629" s="1"/>
      <c r="WOT629" s="1"/>
      <c r="WOU629" s="1"/>
      <c r="WOV629" s="1"/>
      <c r="WOW629" s="1"/>
      <c r="WOX629" s="1"/>
      <c r="WOY629" s="1"/>
      <c r="WOZ629" s="1"/>
      <c r="WPA629" s="1"/>
      <c r="WPB629" s="1"/>
      <c r="WPC629" s="1"/>
      <c r="WPD629" s="1"/>
      <c r="WPE629" s="1"/>
      <c r="WPF629" s="1"/>
      <c r="WPG629" s="1"/>
      <c r="WPH629" s="1"/>
      <c r="WPI629" s="1"/>
      <c r="WPJ629" s="1"/>
      <c r="WPK629" s="1"/>
      <c r="WPL629" s="1"/>
      <c r="WPM629" s="1"/>
      <c r="WPN629" s="1"/>
      <c r="WPO629" s="1"/>
      <c r="WPP629" s="1"/>
      <c r="WPQ629" s="1"/>
      <c r="WPR629" s="1"/>
      <c r="WPS629" s="1"/>
      <c r="WPT629" s="1"/>
      <c r="WPU629" s="1"/>
      <c r="WPV629" s="1"/>
      <c r="WPW629" s="1"/>
      <c r="WPX629" s="1"/>
      <c r="WPY629" s="1"/>
      <c r="WPZ629" s="1"/>
      <c r="WQA629" s="1"/>
      <c r="WQB629" s="1"/>
      <c r="WQC629" s="1"/>
      <c r="WQD629" s="1"/>
      <c r="WQE629" s="1"/>
      <c r="WQF629" s="1"/>
      <c r="WQG629" s="1"/>
      <c r="WQH629" s="1"/>
      <c r="WQI629" s="1"/>
      <c r="WQJ629" s="1"/>
      <c r="WQK629" s="1"/>
      <c r="WQL629" s="1"/>
      <c r="WQM629" s="1"/>
      <c r="WQN629" s="1"/>
      <c r="WQO629" s="1"/>
      <c r="WQP629" s="1"/>
      <c r="WQQ629" s="1"/>
      <c r="WQR629" s="1"/>
      <c r="WQS629" s="1"/>
      <c r="WQT629" s="1"/>
      <c r="WQU629" s="1"/>
      <c r="WQV629" s="1"/>
      <c r="WQW629" s="1"/>
      <c r="WQX629" s="1"/>
      <c r="WQY629" s="1"/>
      <c r="WQZ629" s="1"/>
      <c r="WRA629" s="1"/>
      <c r="WRB629" s="1"/>
      <c r="WRC629" s="1"/>
      <c r="WRD629" s="1"/>
      <c r="WRE629" s="1"/>
      <c r="WRF629" s="1"/>
      <c r="WRG629" s="1"/>
      <c r="WRH629" s="1"/>
      <c r="WRI629" s="1"/>
      <c r="WRJ629" s="1"/>
      <c r="WRK629" s="1"/>
      <c r="WRL629" s="1"/>
      <c r="WRM629" s="1"/>
      <c r="WRN629" s="1"/>
      <c r="WRO629" s="1"/>
      <c r="WRP629" s="1"/>
      <c r="WRQ629" s="1"/>
      <c r="WRR629" s="1"/>
      <c r="WRS629" s="1"/>
      <c r="WRT629" s="1"/>
      <c r="WRU629" s="1"/>
      <c r="WRV629" s="1"/>
      <c r="WRW629" s="1"/>
      <c r="WRX629" s="1"/>
      <c r="WRY629" s="1"/>
      <c r="WRZ629" s="1"/>
      <c r="WSA629" s="1"/>
      <c r="WSB629" s="1"/>
      <c r="WSC629" s="1"/>
      <c r="WSD629" s="1"/>
      <c r="WSE629" s="1"/>
      <c r="WSF629" s="1"/>
      <c r="WSG629" s="1"/>
      <c r="WSH629" s="1"/>
      <c r="WSI629" s="1"/>
      <c r="WSJ629" s="1"/>
      <c r="WSK629" s="1"/>
      <c r="WSL629" s="1"/>
      <c r="WSM629" s="1"/>
      <c r="WSN629" s="1"/>
      <c r="WSO629" s="1"/>
      <c r="WSP629" s="1"/>
      <c r="WSQ629" s="1"/>
      <c r="WSR629" s="1"/>
      <c r="WSS629" s="1"/>
      <c r="WST629" s="1"/>
      <c r="WSU629" s="1"/>
      <c r="WSV629" s="1"/>
      <c r="WSW629" s="1"/>
      <c r="WSX629" s="1"/>
      <c r="WSY629" s="1"/>
      <c r="WSZ629" s="1"/>
      <c r="WTA629" s="1"/>
      <c r="WTB629" s="1"/>
      <c r="WTC629" s="1"/>
      <c r="WTD629" s="1"/>
      <c r="WTE629" s="1"/>
      <c r="WTF629" s="1"/>
      <c r="WTG629" s="1"/>
      <c r="WTH629" s="1"/>
      <c r="WTI629" s="1"/>
      <c r="WTJ629" s="1"/>
      <c r="WTK629" s="1"/>
      <c r="WTL629" s="1"/>
      <c r="WTM629" s="1"/>
      <c r="WTN629" s="1"/>
      <c r="WTO629" s="1"/>
      <c r="WTP629" s="1"/>
      <c r="WTQ629" s="1"/>
      <c r="WTR629" s="1"/>
      <c r="WTS629" s="1"/>
      <c r="WTT629" s="1"/>
      <c r="WTU629" s="1"/>
      <c r="WTV629" s="1"/>
      <c r="WTW629" s="1"/>
      <c r="WTX629" s="1"/>
      <c r="WTY629" s="1"/>
      <c r="WTZ629" s="1"/>
      <c r="WUA629" s="1"/>
      <c r="WUB629" s="1"/>
      <c r="WUC629" s="1"/>
      <c r="WUD629" s="1"/>
      <c r="WUE629" s="1"/>
      <c r="WUF629" s="1"/>
      <c r="WUG629" s="1"/>
      <c r="WUH629" s="1"/>
      <c r="WUI629" s="1"/>
      <c r="WUJ629" s="1"/>
      <c r="WUK629" s="1"/>
      <c r="WUL629" s="1"/>
      <c r="WUM629" s="1"/>
      <c r="WUN629" s="1"/>
      <c r="WUO629" s="1"/>
      <c r="WUP629" s="1"/>
      <c r="WUQ629" s="1"/>
      <c r="WUR629" s="1"/>
      <c r="WUS629" s="1"/>
      <c r="WUT629" s="1"/>
      <c r="WUU629" s="1"/>
      <c r="WUV629" s="1"/>
      <c r="WUW629" s="1"/>
      <c r="WUX629" s="1"/>
      <c r="WUY629" s="1"/>
      <c r="WUZ629" s="1"/>
      <c r="WVA629" s="1"/>
      <c r="WVB629" s="1"/>
      <c r="WVC629" s="1"/>
      <c r="WVD629" s="1"/>
      <c r="WVE629" s="1"/>
      <c r="WVF629" s="1"/>
      <c r="WVG629" s="1"/>
      <c r="WVH629" s="1"/>
      <c r="WVI629" s="1"/>
      <c r="WVJ629" s="1"/>
      <c r="WVK629" s="1"/>
      <c r="WVL629" s="1"/>
      <c r="WVM629" s="1"/>
      <c r="WVN629" s="1"/>
      <c r="WVO629" s="1"/>
      <c r="WVP629" s="1"/>
      <c r="WVQ629" s="1"/>
      <c r="WVR629" s="1"/>
      <c r="WVS629" s="1"/>
      <c r="WVT629" s="1"/>
      <c r="WVU629" s="1"/>
      <c r="WVV629" s="1"/>
      <c r="WVW629" s="1"/>
      <c r="WVX629" s="1"/>
      <c r="WVY629" s="1"/>
      <c r="WVZ629" s="1"/>
      <c r="WWA629" s="1"/>
      <c r="WWB629" s="1"/>
      <c r="WWC629" s="1"/>
      <c r="WWD629" s="1"/>
      <c r="WWE629" s="1"/>
      <c r="WWF629" s="1"/>
      <c r="WWG629" s="1"/>
      <c r="WWH629" s="1"/>
      <c r="WWI629" s="1"/>
      <c r="WWJ629" s="1"/>
      <c r="WWK629" s="1"/>
      <c r="WWL629" s="1"/>
      <c r="WWM629" s="1"/>
      <c r="WWN629" s="1"/>
      <c r="WWO629" s="1"/>
      <c r="WWP629" s="1"/>
      <c r="WWQ629" s="1"/>
      <c r="WWR629" s="1"/>
      <c r="WWS629" s="1"/>
      <c r="WWT629" s="1"/>
      <c r="WWU629" s="1"/>
      <c r="WWV629" s="1"/>
      <c r="WWW629" s="1"/>
      <c r="WWX629" s="1"/>
      <c r="WWY629" s="1"/>
      <c r="WWZ629" s="1"/>
      <c r="WXA629" s="1"/>
      <c r="WXB629" s="1"/>
      <c r="WXC629" s="1"/>
      <c r="WXD629" s="1"/>
      <c r="WXE629" s="1"/>
      <c r="WXF629" s="1"/>
      <c r="WXG629" s="1"/>
      <c r="WXH629" s="1"/>
      <c r="WXI629" s="1"/>
      <c r="WXJ629" s="1"/>
      <c r="WXK629" s="1"/>
      <c r="WXL629" s="1"/>
      <c r="WXM629" s="1"/>
      <c r="WXN629" s="1"/>
      <c r="WXO629" s="1"/>
      <c r="WXP629" s="1"/>
      <c r="WXQ629" s="1"/>
      <c r="WXR629" s="1"/>
      <c r="WXS629" s="1"/>
      <c r="WXT629" s="1"/>
      <c r="WXU629" s="1"/>
      <c r="WXV629" s="1"/>
      <c r="WXW629" s="1"/>
      <c r="WXX629" s="1"/>
      <c r="WXY629" s="1"/>
      <c r="WXZ629" s="1"/>
      <c r="WYA629" s="1"/>
      <c r="WYB629" s="1"/>
      <c r="WYC629" s="1"/>
      <c r="WYD629" s="1"/>
      <c r="WYE629" s="1"/>
      <c r="WYF629" s="1"/>
      <c r="WYG629" s="1"/>
      <c r="WYH629" s="1"/>
      <c r="WYI629" s="1"/>
      <c r="WYJ629" s="1"/>
      <c r="WYK629" s="1"/>
      <c r="WYL629" s="1"/>
      <c r="WYM629" s="1"/>
      <c r="WYN629" s="1"/>
      <c r="WYO629" s="1"/>
      <c r="WYP629" s="1"/>
      <c r="WYQ629" s="1"/>
      <c r="WYR629" s="1"/>
      <c r="WYS629" s="1"/>
      <c r="WYT629" s="1"/>
      <c r="WYU629" s="1"/>
      <c r="WYV629" s="1"/>
      <c r="WYW629" s="1"/>
      <c r="WYX629" s="1"/>
      <c r="WYY629" s="1"/>
      <c r="WYZ629" s="1"/>
      <c r="WZA629" s="1"/>
      <c r="WZB629" s="1"/>
      <c r="WZC629" s="1"/>
      <c r="WZD629" s="1"/>
      <c r="WZE629" s="1"/>
      <c r="WZF629" s="1"/>
      <c r="WZG629" s="1"/>
      <c r="WZH629" s="1"/>
      <c r="WZI629" s="1"/>
      <c r="WZJ629" s="1"/>
      <c r="WZK629" s="1"/>
      <c r="WZL629" s="1"/>
      <c r="WZM629" s="1"/>
      <c r="WZN629" s="1"/>
      <c r="WZO629" s="1"/>
      <c r="WZP629" s="1"/>
      <c r="WZQ629" s="1"/>
      <c r="WZR629" s="1"/>
      <c r="WZS629" s="1"/>
      <c r="WZT629" s="1"/>
      <c r="WZU629" s="1"/>
      <c r="WZV629" s="1"/>
      <c r="WZW629" s="1"/>
      <c r="WZX629" s="1"/>
      <c r="WZY629" s="1"/>
      <c r="WZZ629" s="1"/>
      <c r="XAA629" s="1"/>
      <c r="XAB629" s="1"/>
      <c r="XAC629" s="1"/>
      <c r="XAD629" s="1"/>
      <c r="XAE629" s="1"/>
      <c r="XAF629" s="1"/>
      <c r="XAG629" s="1"/>
      <c r="XAH629" s="1"/>
      <c r="XAI629" s="1"/>
      <c r="XAJ629" s="1"/>
      <c r="XAK629" s="1"/>
      <c r="XAL629" s="1"/>
      <c r="XAM629" s="1"/>
      <c r="XAN629" s="1"/>
      <c r="XAO629" s="1"/>
      <c r="XAP629" s="1"/>
      <c r="XAQ629" s="1"/>
      <c r="XAR629" s="1"/>
      <c r="XAS629" s="1"/>
      <c r="XAT629" s="1"/>
      <c r="XAU629" s="1"/>
      <c r="XAV629" s="1"/>
      <c r="XAW629" s="1"/>
      <c r="XAX629" s="1"/>
      <c r="XAY629" s="1"/>
      <c r="XAZ629" s="1"/>
      <c r="XBA629" s="1"/>
      <c r="XBB629" s="1"/>
      <c r="XBC629" s="1"/>
      <c r="XBD629" s="1"/>
      <c r="XBE629" s="1"/>
      <c r="XBF629" s="1"/>
      <c r="XBG629" s="1"/>
      <c r="XBH629" s="1"/>
      <c r="XBI629" s="1"/>
      <c r="XBJ629" s="1"/>
      <c r="XBK629" s="1"/>
      <c r="XBL629" s="1"/>
      <c r="XBM629" s="1"/>
      <c r="XBN629" s="1"/>
      <c r="XBO629" s="1"/>
      <c r="XBP629" s="1"/>
      <c r="XBQ629" s="1"/>
      <c r="XBR629" s="1"/>
      <c r="XBS629" s="1"/>
      <c r="XBT629" s="1"/>
      <c r="XBU629" s="1"/>
      <c r="XBV629" s="1"/>
      <c r="XBW629" s="1"/>
      <c r="XBX629" s="1"/>
      <c r="XBY629" s="1"/>
      <c r="XBZ629" s="1"/>
      <c r="XCA629" s="1"/>
      <c r="XCB629" s="1"/>
      <c r="XCC629" s="1"/>
      <c r="XCD629" s="1"/>
      <c r="XCE629" s="1"/>
      <c r="XCF629" s="1"/>
      <c r="XCG629" s="1"/>
      <c r="XCH629" s="1"/>
      <c r="XCI629" s="1"/>
      <c r="XCJ629" s="1"/>
      <c r="XCK629" s="1"/>
      <c r="XCL629" s="1"/>
      <c r="XCM629" s="1"/>
      <c r="XCN629" s="1"/>
      <c r="XCO629" s="1"/>
      <c r="XCP629" s="1"/>
      <c r="XCQ629" s="1"/>
      <c r="XCR629" s="1"/>
      <c r="XCS629" s="1"/>
      <c r="XCT629" s="1"/>
      <c r="XCU629" s="1"/>
      <c r="XCV629" s="1"/>
      <c r="XCW629" s="1"/>
      <c r="XCX629" s="1"/>
      <c r="XCY629" s="1"/>
      <c r="XCZ629" s="1"/>
      <c r="XDA629" s="1"/>
      <c r="XDB629" s="1"/>
      <c r="XDC629" s="1"/>
      <c r="XDD629" s="1"/>
      <c r="XDE629" s="1"/>
      <c r="XDF629" s="1"/>
      <c r="XDG629" s="1"/>
      <c r="XDH629" s="1"/>
      <c r="XDI629" s="1"/>
      <c r="XDJ629" s="1"/>
      <c r="XDK629" s="1"/>
      <c r="XDL629" s="1"/>
      <c r="XDM629" s="1"/>
      <c r="XDN629" s="1"/>
      <c r="XDO629" s="1"/>
      <c r="XDP629" s="1"/>
      <c r="XDQ629" s="1"/>
      <c r="XDR629" s="1"/>
      <c r="XDS629" s="1"/>
      <c r="XDT629" s="1"/>
      <c r="XDU629" s="1"/>
      <c r="XDV629" s="1"/>
      <c r="XDW629" s="1"/>
      <c r="XDX629" s="1"/>
      <c r="XDY629" s="1"/>
      <c r="XDZ629" s="1"/>
      <c r="XEA629" s="1"/>
      <c r="XEB629" s="1"/>
      <c r="XEC629" s="1"/>
      <c r="XED629" s="1"/>
      <c r="XEE629" s="1"/>
      <c r="XEF629" s="1"/>
      <c r="XEG629" s="1"/>
      <c r="XEH629" s="1"/>
      <c r="XEI629" s="1"/>
      <c r="XEJ629" s="1"/>
      <c r="XEK629" s="1"/>
      <c r="XEL629" s="1"/>
      <c r="XEM629" s="1"/>
      <c r="XEN629" s="1"/>
      <c r="XEO629" s="1"/>
      <c r="XEP629" s="1"/>
      <c r="XEQ629" s="1"/>
      <c r="XER629" s="1"/>
      <c r="XES629" s="1"/>
      <c r="XET629" s="1"/>
    </row>
    <row r="630" spans="1:97 13756:16374" s="49" customFormat="1" ht="67.5">
      <c r="A630" s="21" t="s">
        <v>1721</v>
      </c>
      <c r="B630" s="21" t="s">
        <v>130</v>
      </c>
      <c r="C630" s="21" t="s">
        <v>131</v>
      </c>
      <c r="D630" s="103" t="s">
        <v>1722</v>
      </c>
      <c r="E630" s="38" t="s">
        <v>48</v>
      </c>
      <c r="F630" s="44" t="s">
        <v>34</v>
      </c>
      <c r="G630" s="45" t="s">
        <v>35</v>
      </c>
      <c r="H630" s="45" t="s">
        <v>77</v>
      </c>
      <c r="I630" s="44" t="s">
        <v>132</v>
      </c>
      <c r="J630" s="45" t="s">
        <v>1723</v>
      </c>
      <c r="K630" s="46">
        <v>30000000</v>
      </c>
      <c r="L630" s="44" t="s">
        <v>1125</v>
      </c>
      <c r="M630" s="47">
        <v>41974</v>
      </c>
      <c r="N630" s="35" t="s">
        <v>1038</v>
      </c>
      <c r="O630" s="45" t="s">
        <v>30</v>
      </c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TIB630" s="1"/>
      <c r="TIC630" s="1"/>
      <c r="TID630" s="1"/>
      <c r="TIE630" s="1"/>
      <c r="TIF630" s="1"/>
      <c r="TIG630" s="1"/>
      <c r="TIH630" s="1"/>
      <c r="TII630" s="1"/>
      <c r="TIJ630" s="1"/>
      <c r="TIK630" s="1"/>
      <c r="TIL630" s="1"/>
      <c r="TIM630" s="1"/>
      <c r="TIN630" s="1"/>
      <c r="TIO630" s="1"/>
      <c r="TIP630" s="1"/>
      <c r="TIQ630" s="1"/>
      <c r="TIR630" s="1"/>
      <c r="TIS630" s="1"/>
      <c r="TIT630" s="1"/>
      <c r="TIU630" s="1"/>
      <c r="TIV630" s="1"/>
      <c r="TIW630" s="1"/>
      <c r="TIX630" s="1"/>
      <c r="TIY630" s="1"/>
      <c r="TIZ630" s="1"/>
      <c r="TJA630" s="1"/>
      <c r="TJB630" s="1"/>
      <c r="TJC630" s="1"/>
      <c r="TJD630" s="1"/>
      <c r="TJE630" s="1"/>
      <c r="TJF630" s="1"/>
      <c r="TJG630" s="1"/>
      <c r="TJH630" s="1"/>
      <c r="TJI630" s="1"/>
      <c r="TJJ630" s="1"/>
      <c r="TJK630" s="1"/>
      <c r="TJL630" s="1"/>
      <c r="TJM630" s="1"/>
      <c r="TJN630" s="1"/>
      <c r="TJO630" s="1"/>
      <c r="TJP630" s="1"/>
      <c r="TJQ630" s="1"/>
      <c r="TJR630" s="1"/>
      <c r="TJS630" s="1"/>
      <c r="TJT630" s="1"/>
      <c r="TJU630" s="1"/>
      <c r="TJV630" s="1"/>
      <c r="TJW630" s="1"/>
      <c r="TJX630" s="1"/>
      <c r="TJY630" s="1"/>
      <c r="TJZ630" s="1"/>
      <c r="TKA630" s="1"/>
      <c r="TKB630" s="1"/>
      <c r="TKC630" s="1"/>
      <c r="TKD630" s="1"/>
      <c r="TKE630" s="1"/>
      <c r="TKF630" s="1"/>
      <c r="TKG630" s="1"/>
      <c r="TKH630" s="1"/>
      <c r="TKI630" s="1"/>
      <c r="TKJ630" s="1"/>
      <c r="TKK630" s="1"/>
      <c r="TKL630" s="1"/>
      <c r="TKM630" s="1"/>
      <c r="TKN630" s="1"/>
      <c r="TKO630" s="1"/>
      <c r="TKP630" s="1"/>
      <c r="TKQ630" s="1"/>
      <c r="TKR630" s="1"/>
      <c r="TKS630" s="1"/>
      <c r="TKT630" s="1"/>
      <c r="TKU630" s="1"/>
      <c r="TKV630" s="1"/>
      <c r="TKW630" s="1"/>
      <c r="TKX630" s="1"/>
      <c r="TKY630" s="1"/>
      <c r="TKZ630" s="1"/>
      <c r="TLA630" s="1"/>
      <c r="TLB630" s="1"/>
      <c r="TLC630" s="1"/>
      <c r="TLD630" s="1"/>
      <c r="TLE630" s="1"/>
      <c r="TLF630" s="1"/>
      <c r="TLG630" s="1"/>
      <c r="TLH630" s="1"/>
      <c r="TLI630" s="1"/>
      <c r="TLJ630" s="1"/>
      <c r="TLK630" s="1"/>
      <c r="TLL630" s="1"/>
      <c r="TLM630" s="1"/>
      <c r="TLN630" s="1"/>
      <c r="TLO630" s="1"/>
      <c r="TLP630" s="1"/>
      <c r="TLQ630" s="1"/>
      <c r="TLR630" s="1"/>
      <c r="TLS630" s="1"/>
      <c r="TLT630" s="1"/>
      <c r="TLU630" s="1"/>
      <c r="TLV630" s="1"/>
      <c r="TLW630" s="1"/>
      <c r="TLX630" s="1"/>
      <c r="TLY630" s="1"/>
      <c r="TLZ630" s="1"/>
      <c r="TMA630" s="1"/>
      <c r="TMB630" s="1"/>
      <c r="TMC630" s="1"/>
      <c r="TMD630" s="1"/>
      <c r="TME630" s="1"/>
      <c r="TMF630" s="1"/>
      <c r="TMG630" s="1"/>
      <c r="TMH630" s="1"/>
      <c r="TMI630" s="1"/>
      <c r="TMJ630" s="1"/>
      <c r="TMK630" s="1"/>
      <c r="TML630" s="1"/>
      <c r="TMM630" s="1"/>
      <c r="TMN630" s="1"/>
      <c r="TMO630" s="1"/>
      <c r="TMP630" s="1"/>
      <c r="TMQ630" s="1"/>
      <c r="TMR630" s="1"/>
      <c r="TMS630" s="1"/>
      <c r="TMT630" s="1"/>
      <c r="TMU630" s="1"/>
      <c r="TMV630" s="1"/>
      <c r="TMW630" s="1"/>
      <c r="TMX630" s="1"/>
      <c r="TMY630" s="1"/>
      <c r="TMZ630" s="1"/>
      <c r="TNA630" s="1"/>
      <c r="TNB630" s="1"/>
      <c r="TNC630" s="1"/>
      <c r="TND630" s="1"/>
      <c r="TNE630" s="1"/>
      <c r="TNF630" s="1"/>
      <c r="TNG630" s="1"/>
      <c r="TNH630" s="1"/>
      <c r="TNI630" s="1"/>
      <c r="TNJ630" s="1"/>
      <c r="TNK630" s="1"/>
      <c r="TNL630" s="1"/>
      <c r="TNM630" s="1"/>
      <c r="TNN630" s="1"/>
      <c r="TNO630" s="1"/>
      <c r="TNP630" s="1"/>
      <c r="TNQ630" s="1"/>
      <c r="TNR630" s="1"/>
      <c r="TNS630" s="1"/>
      <c r="TNT630" s="1"/>
      <c r="TNU630" s="1"/>
      <c r="TNV630" s="1"/>
      <c r="TNW630" s="1"/>
      <c r="TNX630" s="1"/>
      <c r="TNY630" s="1"/>
      <c r="TNZ630" s="1"/>
      <c r="TOA630" s="1"/>
      <c r="TOB630" s="1"/>
      <c r="TOC630" s="1"/>
      <c r="TOD630" s="1"/>
      <c r="TOE630" s="1"/>
      <c r="TOF630" s="1"/>
      <c r="TOG630" s="1"/>
      <c r="TOH630" s="1"/>
      <c r="TOI630" s="1"/>
      <c r="TOJ630" s="1"/>
      <c r="TOK630" s="1"/>
      <c r="TOL630" s="1"/>
      <c r="TOM630" s="1"/>
      <c r="TON630" s="1"/>
      <c r="TOO630" s="1"/>
      <c r="TOP630" s="1"/>
      <c r="TOQ630" s="1"/>
      <c r="TOR630" s="1"/>
      <c r="TOS630" s="1"/>
      <c r="TOT630" s="1"/>
      <c r="TOU630" s="1"/>
      <c r="TOV630" s="1"/>
      <c r="TOW630" s="1"/>
      <c r="TOX630" s="1"/>
      <c r="TOY630" s="1"/>
      <c r="TOZ630" s="1"/>
      <c r="TPA630" s="1"/>
      <c r="TPB630" s="1"/>
      <c r="TPC630" s="1"/>
      <c r="TPD630" s="1"/>
      <c r="TPE630" s="1"/>
      <c r="TPF630" s="1"/>
      <c r="TPG630" s="1"/>
      <c r="TPH630" s="1"/>
      <c r="TPI630" s="1"/>
      <c r="TPJ630" s="1"/>
      <c r="TPK630" s="1"/>
      <c r="TPL630" s="1"/>
      <c r="TPM630" s="1"/>
      <c r="TPN630" s="1"/>
      <c r="TPO630" s="1"/>
      <c r="TPP630" s="1"/>
      <c r="TPQ630" s="1"/>
      <c r="TPR630" s="1"/>
      <c r="TPS630" s="1"/>
      <c r="TPT630" s="1"/>
      <c r="TPU630" s="1"/>
      <c r="TPV630" s="1"/>
      <c r="TPW630" s="1"/>
      <c r="TPX630" s="1"/>
      <c r="TPY630" s="1"/>
      <c r="TPZ630" s="1"/>
      <c r="TQA630" s="1"/>
      <c r="TQB630" s="1"/>
      <c r="TQC630" s="1"/>
      <c r="TQD630" s="1"/>
      <c r="TQE630" s="1"/>
      <c r="TQF630" s="1"/>
      <c r="TQG630" s="1"/>
      <c r="TQH630" s="1"/>
      <c r="TQI630" s="1"/>
      <c r="TQJ630" s="1"/>
      <c r="TQK630" s="1"/>
      <c r="TQL630" s="1"/>
      <c r="TQM630" s="1"/>
      <c r="TQN630" s="1"/>
      <c r="TQO630" s="1"/>
      <c r="TQP630" s="1"/>
      <c r="TQQ630" s="1"/>
      <c r="TQR630" s="1"/>
      <c r="TQS630" s="1"/>
      <c r="TQT630" s="1"/>
      <c r="TQU630" s="1"/>
      <c r="TQV630" s="1"/>
      <c r="TQW630" s="1"/>
      <c r="TQX630" s="1"/>
      <c r="TQY630" s="1"/>
      <c r="TQZ630" s="1"/>
      <c r="TRA630" s="1"/>
      <c r="TRB630" s="1"/>
      <c r="TRC630" s="1"/>
      <c r="TRD630" s="1"/>
      <c r="TRE630" s="1"/>
      <c r="TRF630" s="1"/>
      <c r="TRG630" s="1"/>
      <c r="TRH630" s="1"/>
      <c r="TRI630" s="1"/>
      <c r="TRJ630" s="1"/>
      <c r="TRK630" s="1"/>
      <c r="TRL630" s="1"/>
      <c r="TRM630" s="1"/>
      <c r="TRN630" s="1"/>
      <c r="TRO630" s="1"/>
      <c r="TRP630" s="1"/>
      <c r="TRQ630" s="1"/>
      <c r="TRR630" s="1"/>
      <c r="TRS630" s="1"/>
      <c r="TRT630" s="1"/>
      <c r="TRU630" s="1"/>
      <c r="TRV630" s="1"/>
      <c r="TRW630" s="1"/>
      <c r="TRX630" s="1"/>
      <c r="TRY630" s="1"/>
      <c r="TRZ630" s="1"/>
      <c r="TSA630" s="1"/>
      <c r="TSB630" s="1"/>
      <c r="TSC630" s="1"/>
      <c r="TSD630" s="1"/>
      <c r="TSE630" s="1"/>
      <c r="TSF630" s="1"/>
      <c r="TSG630" s="1"/>
      <c r="TSH630" s="1"/>
      <c r="TSI630" s="1"/>
      <c r="TSJ630" s="1"/>
      <c r="TSK630" s="1"/>
      <c r="TSL630" s="1"/>
      <c r="TSM630" s="1"/>
      <c r="TSN630" s="1"/>
      <c r="TSO630" s="1"/>
      <c r="TSP630" s="1"/>
      <c r="TSQ630" s="1"/>
      <c r="TSR630" s="1"/>
      <c r="TSS630" s="1"/>
      <c r="TST630" s="1"/>
      <c r="TSU630" s="1"/>
      <c r="TSV630" s="1"/>
      <c r="TSW630" s="1"/>
      <c r="TSX630" s="1"/>
      <c r="TSY630" s="1"/>
      <c r="TSZ630" s="1"/>
      <c r="TTA630" s="1"/>
      <c r="TTB630" s="1"/>
      <c r="TTC630" s="1"/>
      <c r="TTD630" s="1"/>
      <c r="TTE630" s="1"/>
      <c r="TTF630" s="1"/>
      <c r="TTG630" s="1"/>
      <c r="TTH630" s="1"/>
      <c r="TTI630" s="1"/>
      <c r="TTJ630" s="1"/>
      <c r="TTK630" s="1"/>
      <c r="TTL630" s="1"/>
      <c r="TTM630" s="1"/>
      <c r="TTN630" s="1"/>
      <c r="TTO630" s="1"/>
      <c r="TTP630" s="1"/>
      <c r="TTQ630" s="1"/>
      <c r="TTR630" s="1"/>
      <c r="TTS630" s="1"/>
      <c r="TTT630" s="1"/>
      <c r="TTU630" s="1"/>
      <c r="TTV630" s="1"/>
      <c r="TTW630" s="1"/>
      <c r="TTX630" s="1"/>
      <c r="TTY630" s="1"/>
      <c r="TTZ630" s="1"/>
      <c r="TUA630" s="1"/>
      <c r="TUB630" s="1"/>
      <c r="TUC630" s="1"/>
      <c r="TUD630" s="1"/>
      <c r="TUE630" s="1"/>
      <c r="TUF630" s="1"/>
      <c r="TUG630" s="1"/>
      <c r="TUH630" s="1"/>
      <c r="TUI630" s="1"/>
      <c r="TUJ630" s="1"/>
      <c r="TUK630" s="1"/>
      <c r="TUL630" s="1"/>
      <c r="TUM630" s="1"/>
      <c r="TUN630" s="1"/>
      <c r="TUO630" s="1"/>
      <c r="TUP630" s="1"/>
      <c r="TUQ630" s="1"/>
      <c r="TUR630" s="1"/>
      <c r="TUS630" s="1"/>
      <c r="TUT630" s="1"/>
      <c r="TUU630" s="1"/>
      <c r="TUV630" s="1"/>
      <c r="TUW630" s="1"/>
      <c r="TUX630" s="1"/>
      <c r="TUY630" s="1"/>
      <c r="TUZ630" s="1"/>
      <c r="TVA630" s="1"/>
      <c r="TVB630" s="1"/>
      <c r="TVC630" s="1"/>
      <c r="TVD630" s="1"/>
      <c r="TVE630" s="1"/>
      <c r="TVF630" s="1"/>
      <c r="TVG630" s="1"/>
      <c r="TVH630" s="1"/>
      <c r="TVI630" s="1"/>
      <c r="TVJ630" s="1"/>
      <c r="TVK630" s="1"/>
      <c r="TVL630" s="1"/>
      <c r="TVM630" s="1"/>
      <c r="TVN630" s="1"/>
      <c r="TVO630" s="1"/>
      <c r="TVP630" s="1"/>
      <c r="TVQ630" s="1"/>
      <c r="TVR630" s="1"/>
      <c r="TVS630" s="1"/>
      <c r="TVT630" s="1"/>
      <c r="TVU630" s="1"/>
      <c r="TVV630" s="1"/>
      <c r="TVW630" s="1"/>
      <c r="TVX630" s="1"/>
      <c r="TVY630" s="1"/>
      <c r="TVZ630" s="1"/>
      <c r="TWA630" s="1"/>
      <c r="TWB630" s="1"/>
      <c r="TWC630" s="1"/>
      <c r="TWD630" s="1"/>
      <c r="TWE630" s="1"/>
      <c r="TWF630" s="1"/>
      <c r="TWG630" s="1"/>
      <c r="TWH630" s="1"/>
      <c r="TWI630" s="1"/>
      <c r="TWJ630" s="1"/>
      <c r="TWK630" s="1"/>
      <c r="TWL630" s="1"/>
      <c r="TWM630" s="1"/>
      <c r="TWN630" s="1"/>
      <c r="TWO630" s="1"/>
      <c r="TWP630" s="1"/>
      <c r="TWQ630" s="1"/>
      <c r="TWR630" s="1"/>
      <c r="TWS630" s="1"/>
      <c r="TWT630" s="1"/>
      <c r="TWU630" s="1"/>
      <c r="TWV630" s="1"/>
      <c r="TWW630" s="1"/>
      <c r="TWX630" s="1"/>
      <c r="TWY630" s="1"/>
      <c r="TWZ630" s="1"/>
      <c r="TXA630" s="1"/>
      <c r="TXB630" s="1"/>
      <c r="TXC630" s="1"/>
      <c r="TXD630" s="1"/>
      <c r="TXE630" s="1"/>
      <c r="TXF630" s="1"/>
      <c r="TXG630" s="1"/>
      <c r="TXH630" s="1"/>
      <c r="TXI630" s="1"/>
      <c r="TXJ630" s="1"/>
      <c r="TXK630" s="1"/>
      <c r="TXL630" s="1"/>
      <c r="TXM630" s="1"/>
      <c r="TXN630" s="1"/>
      <c r="TXO630" s="1"/>
      <c r="TXP630" s="1"/>
      <c r="TXQ630" s="1"/>
      <c r="TXR630" s="1"/>
      <c r="TXS630" s="1"/>
      <c r="TXT630" s="1"/>
      <c r="TXU630" s="1"/>
      <c r="TXV630" s="1"/>
      <c r="TXW630" s="1"/>
      <c r="TXX630" s="1"/>
      <c r="TXY630" s="1"/>
      <c r="TXZ630" s="1"/>
      <c r="TYA630" s="1"/>
      <c r="TYB630" s="1"/>
      <c r="TYC630" s="1"/>
      <c r="TYD630" s="1"/>
      <c r="TYE630" s="1"/>
      <c r="TYF630" s="1"/>
      <c r="TYG630" s="1"/>
      <c r="TYH630" s="1"/>
      <c r="TYI630" s="1"/>
      <c r="TYJ630" s="1"/>
      <c r="TYK630" s="1"/>
      <c r="TYL630" s="1"/>
      <c r="TYM630" s="1"/>
      <c r="TYN630" s="1"/>
      <c r="TYO630" s="1"/>
      <c r="TYP630" s="1"/>
      <c r="TYQ630" s="1"/>
      <c r="TYR630" s="1"/>
      <c r="TYS630" s="1"/>
      <c r="TYT630" s="1"/>
      <c r="TYU630" s="1"/>
      <c r="TYV630" s="1"/>
      <c r="TYW630" s="1"/>
      <c r="TYX630" s="1"/>
      <c r="TYY630" s="1"/>
      <c r="TYZ630" s="1"/>
      <c r="TZA630" s="1"/>
      <c r="TZB630" s="1"/>
      <c r="TZC630" s="1"/>
      <c r="TZD630" s="1"/>
      <c r="TZE630" s="1"/>
      <c r="TZF630" s="1"/>
      <c r="TZG630" s="1"/>
      <c r="TZH630" s="1"/>
      <c r="TZI630" s="1"/>
      <c r="TZJ630" s="1"/>
      <c r="TZK630" s="1"/>
      <c r="TZL630" s="1"/>
      <c r="TZM630" s="1"/>
      <c r="TZN630" s="1"/>
      <c r="TZO630" s="1"/>
      <c r="TZP630" s="1"/>
      <c r="TZQ630" s="1"/>
      <c r="TZR630" s="1"/>
      <c r="TZS630" s="1"/>
      <c r="TZT630" s="1"/>
      <c r="TZU630" s="1"/>
      <c r="TZV630" s="1"/>
      <c r="TZW630" s="1"/>
      <c r="TZX630" s="1"/>
      <c r="TZY630" s="1"/>
      <c r="TZZ630" s="1"/>
      <c r="UAA630" s="1"/>
      <c r="UAB630" s="1"/>
      <c r="UAC630" s="1"/>
      <c r="UAD630" s="1"/>
      <c r="UAE630" s="1"/>
      <c r="UAF630" s="1"/>
      <c r="UAG630" s="1"/>
      <c r="UAH630" s="1"/>
      <c r="UAI630" s="1"/>
      <c r="UAJ630" s="1"/>
      <c r="UAK630" s="1"/>
      <c r="UAL630" s="1"/>
      <c r="UAM630" s="1"/>
      <c r="UAN630" s="1"/>
      <c r="UAO630" s="1"/>
      <c r="UAP630" s="1"/>
      <c r="UAQ630" s="1"/>
      <c r="UAR630" s="1"/>
      <c r="UAS630" s="1"/>
      <c r="UAT630" s="1"/>
      <c r="UAU630" s="1"/>
      <c r="UAV630" s="1"/>
      <c r="UAW630" s="1"/>
      <c r="UAX630" s="1"/>
      <c r="UAY630" s="1"/>
      <c r="UAZ630" s="1"/>
      <c r="UBA630" s="1"/>
      <c r="UBB630" s="1"/>
      <c r="UBC630" s="1"/>
      <c r="UBD630" s="1"/>
      <c r="UBE630" s="1"/>
      <c r="UBF630" s="1"/>
      <c r="UBG630" s="1"/>
      <c r="UBH630" s="1"/>
      <c r="UBI630" s="1"/>
      <c r="UBJ630" s="1"/>
      <c r="UBK630" s="1"/>
      <c r="UBL630" s="1"/>
      <c r="UBM630" s="1"/>
      <c r="UBN630" s="1"/>
      <c r="UBO630" s="1"/>
      <c r="UBP630" s="1"/>
      <c r="UBQ630" s="1"/>
      <c r="UBR630" s="1"/>
      <c r="UBS630" s="1"/>
      <c r="UBT630" s="1"/>
      <c r="UBU630" s="1"/>
      <c r="UBV630" s="1"/>
      <c r="UBW630" s="1"/>
      <c r="UBX630" s="1"/>
      <c r="UBY630" s="1"/>
      <c r="UBZ630" s="1"/>
      <c r="UCA630" s="1"/>
      <c r="UCB630" s="1"/>
      <c r="UCC630" s="1"/>
      <c r="UCD630" s="1"/>
      <c r="UCE630" s="1"/>
      <c r="UCF630" s="1"/>
      <c r="UCG630" s="1"/>
      <c r="UCH630" s="1"/>
      <c r="UCI630" s="1"/>
      <c r="UCJ630" s="1"/>
      <c r="UCK630" s="1"/>
      <c r="UCL630" s="1"/>
      <c r="UCM630" s="1"/>
      <c r="UCN630" s="1"/>
      <c r="UCO630" s="1"/>
      <c r="UCP630" s="1"/>
      <c r="UCQ630" s="1"/>
      <c r="UCR630" s="1"/>
      <c r="UCS630" s="1"/>
      <c r="UCT630" s="1"/>
      <c r="UCU630" s="1"/>
      <c r="UCV630" s="1"/>
      <c r="UCW630" s="1"/>
      <c r="UCX630" s="1"/>
      <c r="UCY630" s="1"/>
      <c r="UCZ630" s="1"/>
      <c r="UDA630" s="1"/>
      <c r="UDB630" s="1"/>
      <c r="UDC630" s="1"/>
      <c r="UDD630" s="1"/>
      <c r="UDE630" s="1"/>
      <c r="UDF630" s="1"/>
      <c r="UDG630" s="1"/>
      <c r="UDH630" s="1"/>
      <c r="UDI630" s="1"/>
      <c r="UDJ630" s="1"/>
      <c r="UDK630" s="1"/>
      <c r="UDL630" s="1"/>
      <c r="UDM630" s="1"/>
      <c r="UDN630" s="1"/>
      <c r="UDO630" s="1"/>
      <c r="UDP630" s="1"/>
      <c r="UDQ630" s="1"/>
      <c r="UDR630" s="1"/>
      <c r="UDS630" s="1"/>
      <c r="UDT630" s="1"/>
      <c r="UDU630" s="1"/>
      <c r="UDV630" s="1"/>
      <c r="UDW630" s="1"/>
      <c r="UDX630" s="1"/>
      <c r="UDY630" s="1"/>
      <c r="UDZ630" s="1"/>
      <c r="UEA630" s="1"/>
      <c r="UEB630" s="1"/>
      <c r="UEC630" s="1"/>
      <c r="UED630" s="1"/>
      <c r="UEE630" s="1"/>
      <c r="UEF630" s="1"/>
      <c r="UEG630" s="1"/>
      <c r="UEH630" s="1"/>
      <c r="UEI630" s="1"/>
      <c r="UEJ630" s="1"/>
      <c r="UEK630" s="1"/>
      <c r="UEL630" s="1"/>
      <c r="UEM630" s="1"/>
      <c r="UEN630" s="1"/>
      <c r="UEO630" s="1"/>
      <c r="UEP630" s="1"/>
      <c r="UEQ630" s="1"/>
      <c r="UER630" s="1"/>
      <c r="UES630" s="1"/>
      <c r="UET630" s="1"/>
      <c r="UEU630" s="1"/>
      <c r="UEV630" s="1"/>
      <c r="UEW630" s="1"/>
      <c r="UEX630" s="1"/>
      <c r="UEY630" s="1"/>
      <c r="UEZ630" s="1"/>
      <c r="UFA630" s="1"/>
      <c r="UFB630" s="1"/>
      <c r="UFC630" s="1"/>
      <c r="UFD630" s="1"/>
      <c r="UFE630" s="1"/>
      <c r="UFF630" s="1"/>
      <c r="UFG630" s="1"/>
      <c r="UFH630" s="1"/>
      <c r="UFI630" s="1"/>
      <c r="UFJ630" s="1"/>
      <c r="UFK630" s="1"/>
      <c r="UFL630" s="1"/>
      <c r="UFM630" s="1"/>
      <c r="UFN630" s="1"/>
      <c r="UFO630" s="1"/>
      <c r="UFP630" s="1"/>
      <c r="UFQ630" s="1"/>
      <c r="UFR630" s="1"/>
      <c r="UFS630" s="1"/>
      <c r="UFT630" s="1"/>
      <c r="UFU630" s="1"/>
      <c r="UFV630" s="1"/>
      <c r="UFW630" s="1"/>
      <c r="UFX630" s="1"/>
      <c r="UFY630" s="1"/>
      <c r="UFZ630" s="1"/>
      <c r="UGA630" s="1"/>
      <c r="UGB630" s="1"/>
      <c r="UGC630" s="1"/>
      <c r="UGD630" s="1"/>
      <c r="UGE630" s="1"/>
      <c r="UGF630" s="1"/>
      <c r="UGG630" s="1"/>
      <c r="UGH630" s="1"/>
      <c r="UGI630" s="1"/>
      <c r="UGJ630" s="1"/>
      <c r="UGK630" s="1"/>
      <c r="UGL630" s="1"/>
      <c r="UGM630" s="1"/>
      <c r="UGN630" s="1"/>
      <c r="UGO630" s="1"/>
      <c r="UGP630" s="1"/>
      <c r="UGQ630" s="1"/>
      <c r="UGR630" s="1"/>
      <c r="UGS630" s="1"/>
      <c r="UGT630" s="1"/>
      <c r="UGU630" s="1"/>
      <c r="UGV630" s="1"/>
      <c r="UGW630" s="1"/>
      <c r="UGX630" s="1"/>
      <c r="UGY630" s="1"/>
      <c r="UGZ630" s="1"/>
      <c r="UHA630" s="1"/>
      <c r="UHB630" s="1"/>
      <c r="UHC630" s="1"/>
      <c r="UHD630" s="1"/>
      <c r="UHE630" s="1"/>
      <c r="UHF630" s="1"/>
      <c r="UHG630" s="1"/>
      <c r="UHH630" s="1"/>
      <c r="UHI630" s="1"/>
      <c r="UHJ630" s="1"/>
      <c r="UHK630" s="1"/>
      <c r="UHL630" s="1"/>
      <c r="UHM630" s="1"/>
      <c r="UHN630" s="1"/>
      <c r="UHO630" s="1"/>
      <c r="UHP630" s="1"/>
      <c r="UHQ630" s="1"/>
      <c r="UHR630" s="1"/>
      <c r="UHS630" s="1"/>
      <c r="UHT630" s="1"/>
      <c r="UHU630" s="1"/>
      <c r="UHV630" s="1"/>
      <c r="UHW630" s="1"/>
      <c r="UHX630" s="1"/>
      <c r="UHY630" s="1"/>
      <c r="UHZ630" s="1"/>
      <c r="UIA630" s="1"/>
      <c r="UIB630" s="1"/>
      <c r="UIC630" s="1"/>
      <c r="UID630" s="1"/>
      <c r="UIE630" s="1"/>
      <c r="UIF630" s="1"/>
      <c r="UIG630" s="1"/>
      <c r="UIH630" s="1"/>
      <c r="UII630" s="1"/>
      <c r="UIJ630" s="1"/>
      <c r="UIK630" s="1"/>
      <c r="UIL630" s="1"/>
      <c r="UIM630" s="1"/>
      <c r="UIN630" s="1"/>
      <c r="UIO630" s="1"/>
      <c r="UIP630" s="1"/>
      <c r="UIQ630" s="1"/>
      <c r="UIR630" s="1"/>
      <c r="UIS630" s="1"/>
      <c r="UIT630" s="1"/>
      <c r="UIU630" s="1"/>
      <c r="UIV630" s="1"/>
      <c r="UIW630" s="1"/>
      <c r="UIX630" s="1"/>
      <c r="UIY630" s="1"/>
      <c r="UIZ630" s="1"/>
      <c r="UJA630" s="1"/>
      <c r="UJB630" s="1"/>
      <c r="UJC630" s="1"/>
      <c r="UJD630" s="1"/>
      <c r="UJE630" s="1"/>
      <c r="UJF630" s="1"/>
      <c r="UJG630" s="1"/>
      <c r="UJH630" s="1"/>
      <c r="UJI630" s="1"/>
      <c r="UJJ630" s="1"/>
      <c r="UJK630" s="1"/>
      <c r="UJL630" s="1"/>
      <c r="UJM630" s="1"/>
      <c r="UJN630" s="1"/>
      <c r="UJO630" s="1"/>
      <c r="UJP630" s="1"/>
      <c r="UJQ630" s="1"/>
      <c r="UJR630" s="1"/>
      <c r="UJS630" s="1"/>
      <c r="UJT630" s="1"/>
      <c r="UJU630" s="1"/>
      <c r="UJV630" s="1"/>
      <c r="UJW630" s="1"/>
      <c r="UJX630" s="1"/>
      <c r="UJY630" s="1"/>
      <c r="UJZ630" s="1"/>
      <c r="UKA630" s="1"/>
      <c r="UKB630" s="1"/>
      <c r="UKC630" s="1"/>
      <c r="UKD630" s="1"/>
      <c r="UKE630" s="1"/>
      <c r="UKF630" s="1"/>
      <c r="UKG630" s="1"/>
      <c r="UKH630" s="1"/>
      <c r="UKI630" s="1"/>
      <c r="UKJ630" s="1"/>
      <c r="UKK630" s="1"/>
      <c r="UKL630" s="1"/>
      <c r="UKM630" s="1"/>
      <c r="UKN630" s="1"/>
      <c r="UKO630" s="1"/>
      <c r="UKP630" s="1"/>
      <c r="UKQ630" s="1"/>
      <c r="UKR630" s="1"/>
      <c r="UKS630" s="1"/>
      <c r="UKT630" s="1"/>
      <c r="UKU630" s="1"/>
      <c r="UKV630" s="1"/>
      <c r="UKW630" s="1"/>
      <c r="UKX630" s="1"/>
      <c r="UKY630" s="1"/>
      <c r="UKZ630" s="1"/>
      <c r="ULA630" s="1"/>
      <c r="ULB630" s="1"/>
      <c r="ULC630" s="1"/>
      <c r="ULD630" s="1"/>
      <c r="ULE630" s="1"/>
      <c r="ULF630" s="1"/>
      <c r="ULG630" s="1"/>
      <c r="ULH630" s="1"/>
      <c r="ULI630" s="1"/>
      <c r="ULJ630" s="1"/>
      <c r="ULK630" s="1"/>
      <c r="ULL630" s="1"/>
      <c r="ULM630" s="1"/>
      <c r="ULN630" s="1"/>
      <c r="ULO630" s="1"/>
      <c r="ULP630" s="1"/>
      <c r="ULQ630" s="1"/>
      <c r="ULR630" s="1"/>
      <c r="ULS630" s="1"/>
      <c r="ULT630" s="1"/>
      <c r="ULU630" s="1"/>
      <c r="ULV630" s="1"/>
      <c r="ULW630" s="1"/>
      <c r="ULX630" s="1"/>
      <c r="ULY630" s="1"/>
      <c r="ULZ630" s="1"/>
      <c r="UMA630" s="1"/>
      <c r="UMB630" s="1"/>
      <c r="UMC630" s="1"/>
      <c r="UMD630" s="1"/>
      <c r="UME630" s="1"/>
      <c r="UMF630" s="1"/>
      <c r="UMG630" s="1"/>
      <c r="UMH630" s="1"/>
      <c r="UMI630" s="1"/>
      <c r="UMJ630" s="1"/>
      <c r="UMK630" s="1"/>
      <c r="UML630" s="1"/>
      <c r="UMM630" s="1"/>
      <c r="UMN630" s="1"/>
      <c r="UMO630" s="1"/>
      <c r="UMP630" s="1"/>
      <c r="UMQ630" s="1"/>
      <c r="UMR630" s="1"/>
      <c r="UMS630" s="1"/>
      <c r="UMT630" s="1"/>
      <c r="UMU630" s="1"/>
      <c r="UMV630" s="1"/>
      <c r="UMW630" s="1"/>
      <c r="UMX630" s="1"/>
      <c r="UMY630" s="1"/>
      <c r="UMZ630" s="1"/>
      <c r="UNA630" s="1"/>
      <c r="UNB630" s="1"/>
      <c r="UNC630" s="1"/>
      <c r="UND630" s="1"/>
      <c r="UNE630" s="1"/>
      <c r="UNF630" s="1"/>
      <c r="UNG630" s="1"/>
      <c r="UNH630" s="1"/>
      <c r="UNI630" s="1"/>
      <c r="UNJ630" s="1"/>
      <c r="UNK630" s="1"/>
      <c r="UNL630" s="1"/>
      <c r="UNM630" s="1"/>
      <c r="UNN630" s="1"/>
      <c r="UNO630" s="1"/>
      <c r="UNP630" s="1"/>
      <c r="UNQ630" s="1"/>
      <c r="UNR630" s="1"/>
      <c r="UNS630" s="1"/>
      <c r="UNT630" s="1"/>
      <c r="UNU630" s="1"/>
      <c r="UNV630" s="1"/>
      <c r="UNW630" s="1"/>
      <c r="UNX630" s="1"/>
      <c r="UNY630" s="1"/>
      <c r="UNZ630" s="1"/>
      <c r="UOA630" s="1"/>
      <c r="UOB630" s="1"/>
      <c r="UOC630" s="1"/>
      <c r="UOD630" s="1"/>
      <c r="UOE630" s="1"/>
      <c r="UOF630" s="1"/>
      <c r="UOG630" s="1"/>
      <c r="UOH630" s="1"/>
      <c r="UOI630" s="1"/>
      <c r="UOJ630" s="1"/>
      <c r="UOK630" s="1"/>
      <c r="UOL630" s="1"/>
      <c r="UOM630" s="1"/>
      <c r="UON630" s="1"/>
      <c r="UOO630" s="1"/>
      <c r="UOP630" s="1"/>
      <c r="UOQ630" s="1"/>
      <c r="UOR630" s="1"/>
      <c r="UOS630" s="1"/>
      <c r="UOT630" s="1"/>
      <c r="UOU630" s="1"/>
      <c r="UOV630" s="1"/>
      <c r="UOW630" s="1"/>
      <c r="UOX630" s="1"/>
      <c r="UOY630" s="1"/>
      <c r="UOZ630" s="1"/>
      <c r="UPA630" s="1"/>
      <c r="UPB630" s="1"/>
      <c r="UPC630" s="1"/>
      <c r="UPD630" s="1"/>
      <c r="UPE630" s="1"/>
      <c r="UPF630" s="1"/>
      <c r="UPG630" s="1"/>
      <c r="UPH630" s="1"/>
      <c r="UPI630" s="1"/>
      <c r="UPJ630" s="1"/>
      <c r="UPK630" s="1"/>
      <c r="UPL630" s="1"/>
      <c r="UPM630" s="1"/>
      <c r="UPN630" s="1"/>
      <c r="UPO630" s="1"/>
      <c r="UPP630" s="1"/>
      <c r="UPQ630" s="1"/>
      <c r="UPR630" s="1"/>
      <c r="UPS630" s="1"/>
      <c r="UPT630" s="1"/>
      <c r="UPU630" s="1"/>
      <c r="UPV630" s="1"/>
      <c r="UPW630" s="1"/>
      <c r="UPX630" s="1"/>
      <c r="UPY630" s="1"/>
      <c r="UPZ630" s="1"/>
      <c r="UQA630" s="1"/>
      <c r="UQB630" s="1"/>
      <c r="UQC630" s="1"/>
      <c r="UQD630" s="1"/>
      <c r="UQE630" s="1"/>
      <c r="UQF630" s="1"/>
      <c r="UQG630" s="1"/>
      <c r="UQH630" s="1"/>
      <c r="UQI630" s="1"/>
      <c r="UQJ630" s="1"/>
      <c r="UQK630" s="1"/>
      <c r="UQL630" s="1"/>
      <c r="UQM630" s="1"/>
      <c r="UQN630" s="1"/>
      <c r="UQO630" s="1"/>
      <c r="UQP630" s="1"/>
      <c r="UQQ630" s="1"/>
      <c r="UQR630" s="1"/>
      <c r="UQS630" s="1"/>
      <c r="UQT630" s="1"/>
      <c r="UQU630" s="1"/>
      <c r="UQV630" s="1"/>
      <c r="UQW630" s="1"/>
      <c r="UQX630" s="1"/>
      <c r="UQY630" s="1"/>
      <c r="UQZ630" s="1"/>
      <c r="URA630" s="1"/>
      <c r="URB630" s="1"/>
      <c r="URC630" s="1"/>
      <c r="URD630" s="1"/>
      <c r="URE630" s="1"/>
      <c r="URF630" s="1"/>
      <c r="URG630" s="1"/>
      <c r="URH630" s="1"/>
      <c r="URI630" s="1"/>
      <c r="URJ630" s="1"/>
      <c r="URK630" s="1"/>
      <c r="URL630" s="1"/>
      <c r="URM630" s="1"/>
      <c r="URN630" s="1"/>
      <c r="URO630" s="1"/>
      <c r="URP630" s="1"/>
      <c r="URQ630" s="1"/>
      <c r="URR630" s="1"/>
      <c r="URS630" s="1"/>
      <c r="URT630" s="1"/>
      <c r="URU630" s="1"/>
      <c r="URV630" s="1"/>
      <c r="URW630" s="1"/>
      <c r="URX630" s="1"/>
      <c r="URY630" s="1"/>
      <c r="URZ630" s="1"/>
      <c r="USA630" s="1"/>
      <c r="USB630" s="1"/>
      <c r="USC630" s="1"/>
      <c r="USD630" s="1"/>
      <c r="USE630" s="1"/>
      <c r="USF630" s="1"/>
      <c r="USG630" s="1"/>
      <c r="USH630" s="1"/>
      <c r="USI630" s="1"/>
      <c r="USJ630" s="1"/>
      <c r="USK630" s="1"/>
      <c r="USL630" s="1"/>
      <c r="USM630" s="1"/>
      <c r="USN630" s="1"/>
      <c r="USO630" s="1"/>
      <c r="USP630" s="1"/>
      <c r="USQ630" s="1"/>
      <c r="USR630" s="1"/>
      <c r="USS630" s="1"/>
      <c r="UST630" s="1"/>
      <c r="USU630" s="1"/>
      <c r="USV630" s="1"/>
      <c r="USW630" s="1"/>
      <c r="USX630" s="1"/>
      <c r="USY630" s="1"/>
      <c r="USZ630" s="1"/>
      <c r="UTA630" s="1"/>
      <c r="UTB630" s="1"/>
      <c r="UTC630" s="1"/>
      <c r="UTD630" s="1"/>
      <c r="UTE630" s="1"/>
      <c r="UTF630" s="1"/>
      <c r="UTG630" s="1"/>
      <c r="UTH630" s="1"/>
      <c r="UTI630" s="1"/>
      <c r="UTJ630" s="1"/>
      <c r="UTK630" s="1"/>
      <c r="UTL630" s="1"/>
      <c r="UTM630" s="1"/>
      <c r="UTN630" s="1"/>
      <c r="UTO630" s="1"/>
      <c r="UTP630" s="1"/>
      <c r="UTQ630" s="1"/>
      <c r="UTR630" s="1"/>
      <c r="UTS630" s="1"/>
      <c r="UTT630" s="1"/>
      <c r="UTU630" s="1"/>
      <c r="UTV630" s="1"/>
      <c r="UTW630" s="1"/>
      <c r="UTX630" s="1"/>
      <c r="UTY630" s="1"/>
      <c r="UTZ630" s="1"/>
      <c r="UUA630" s="1"/>
      <c r="UUB630" s="1"/>
      <c r="UUC630" s="1"/>
      <c r="UUD630" s="1"/>
      <c r="UUE630" s="1"/>
      <c r="UUF630" s="1"/>
      <c r="UUG630" s="1"/>
      <c r="UUH630" s="1"/>
      <c r="UUI630" s="1"/>
      <c r="UUJ630" s="1"/>
      <c r="UUK630" s="1"/>
      <c r="UUL630" s="1"/>
      <c r="UUM630" s="1"/>
      <c r="UUN630" s="1"/>
      <c r="UUO630" s="1"/>
      <c r="UUP630" s="1"/>
      <c r="UUQ630" s="1"/>
      <c r="UUR630" s="1"/>
      <c r="UUS630" s="1"/>
      <c r="UUT630" s="1"/>
      <c r="UUU630" s="1"/>
      <c r="UUV630" s="1"/>
      <c r="UUW630" s="1"/>
      <c r="UUX630" s="1"/>
      <c r="UUY630" s="1"/>
      <c r="UUZ630" s="1"/>
      <c r="UVA630" s="1"/>
      <c r="UVB630" s="1"/>
      <c r="UVC630" s="1"/>
      <c r="UVD630" s="1"/>
      <c r="UVE630" s="1"/>
      <c r="UVF630" s="1"/>
      <c r="UVG630" s="1"/>
      <c r="UVH630" s="1"/>
      <c r="UVI630" s="1"/>
      <c r="UVJ630" s="1"/>
      <c r="UVK630" s="1"/>
      <c r="UVL630" s="1"/>
      <c r="UVM630" s="1"/>
      <c r="UVN630" s="1"/>
      <c r="UVO630" s="1"/>
      <c r="UVP630" s="1"/>
      <c r="UVQ630" s="1"/>
      <c r="UVR630" s="1"/>
      <c r="UVS630" s="1"/>
      <c r="UVT630" s="1"/>
      <c r="UVU630" s="1"/>
      <c r="UVV630" s="1"/>
      <c r="UVW630" s="1"/>
      <c r="UVX630" s="1"/>
      <c r="UVY630" s="1"/>
      <c r="UVZ630" s="1"/>
      <c r="UWA630" s="1"/>
      <c r="UWB630" s="1"/>
      <c r="UWC630" s="1"/>
      <c r="UWD630" s="1"/>
      <c r="UWE630" s="1"/>
      <c r="UWF630" s="1"/>
      <c r="UWG630" s="1"/>
      <c r="UWH630" s="1"/>
      <c r="UWI630" s="1"/>
      <c r="UWJ630" s="1"/>
      <c r="UWK630" s="1"/>
      <c r="UWL630" s="1"/>
      <c r="UWM630" s="1"/>
      <c r="UWN630" s="1"/>
      <c r="UWO630" s="1"/>
      <c r="UWP630" s="1"/>
      <c r="UWQ630" s="1"/>
      <c r="UWR630" s="1"/>
      <c r="UWS630" s="1"/>
      <c r="UWT630" s="1"/>
      <c r="UWU630" s="1"/>
      <c r="UWV630" s="1"/>
      <c r="UWW630" s="1"/>
      <c r="UWX630" s="1"/>
      <c r="UWY630" s="1"/>
      <c r="UWZ630" s="1"/>
      <c r="UXA630" s="1"/>
      <c r="UXB630" s="1"/>
      <c r="UXC630" s="1"/>
      <c r="UXD630" s="1"/>
      <c r="UXE630" s="1"/>
      <c r="UXF630" s="1"/>
      <c r="UXG630" s="1"/>
      <c r="UXH630" s="1"/>
      <c r="UXI630" s="1"/>
      <c r="UXJ630" s="1"/>
      <c r="UXK630" s="1"/>
      <c r="UXL630" s="1"/>
      <c r="UXM630" s="1"/>
      <c r="UXN630" s="1"/>
      <c r="UXO630" s="1"/>
      <c r="UXP630" s="1"/>
      <c r="UXQ630" s="1"/>
      <c r="UXR630" s="1"/>
      <c r="UXS630" s="1"/>
      <c r="UXT630" s="1"/>
      <c r="UXU630" s="1"/>
      <c r="UXV630" s="1"/>
      <c r="UXW630" s="1"/>
      <c r="UXX630" s="1"/>
      <c r="UXY630" s="1"/>
      <c r="UXZ630" s="1"/>
      <c r="UYA630" s="1"/>
      <c r="UYB630" s="1"/>
      <c r="UYC630" s="1"/>
      <c r="UYD630" s="1"/>
      <c r="UYE630" s="1"/>
      <c r="UYF630" s="1"/>
      <c r="UYG630" s="1"/>
      <c r="UYH630" s="1"/>
      <c r="UYI630" s="1"/>
      <c r="UYJ630" s="1"/>
      <c r="UYK630" s="1"/>
      <c r="UYL630" s="1"/>
      <c r="UYM630" s="1"/>
      <c r="UYN630" s="1"/>
      <c r="UYO630" s="1"/>
      <c r="UYP630" s="1"/>
      <c r="UYQ630" s="1"/>
      <c r="UYR630" s="1"/>
      <c r="UYS630" s="1"/>
      <c r="UYT630" s="1"/>
      <c r="UYU630" s="1"/>
      <c r="UYV630" s="1"/>
      <c r="UYW630" s="1"/>
      <c r="UYX630" s="1"/>
      <c r="UYY630" s="1"/>
      <c r="UYZ630" s="1"/>
      <c r="UZA630" s="1"/>
      <c r="UZB630" s="1"/>
      <c r="UZC630" s="1"/>
      <c r="UZD630" s="1"/>
      <c r="UZE630" s="1"/>
      <c r="UZF630" s="1"/>
      <c r="UZG630" s="1"/>
      <c r="UZH630" s="1"/>
      <c r="UZI630" s="1"/>
      <c r="UZJ630" s="1"/>
      <c r="UZK630" s="1"/>
      <c r="UZL630" s="1"/>
      <c r="UZM630" s="1"/>
      <c r="UZN630" s="1"/>
      <c r="UZO630" s="1"/>
      <c r="UZP630" s="1"/>
      <c r="UZQ630" s="1"/>
      <c r="UZR630" s="1"/>
      <c r="UZS630" s="1"/>
      <c r="UZT630" s="1"/>
      <c r="UZU630" s="1"/>
      <c r="UZV630" s="1"/>
      <c r="UZW630" s="1"/>
      <c r="UZX630" s="1"/>
      <c r="UZY630" s="1"/>
      <c r="UZZ630" s="1"/>
      <c r="VAA630" s="1"/>
      <c r="VAB630" s="1"/>
      <c r="VAC630" s="1"/>
      <c r="VAD630" s="1"/>
      <c r="VAE630" s="1"/>
      <c r="VAF630" s="1"/>
      <c r="VAG630" s="1"/>
      <c r="VAH630" s="1"/>
      <c r="VAI630" s="1"/>
      <c r="VAJ630" s="1"/>
      <c r="VAK630" s="1"/>
      <c r="VAL630" s="1"/>
      <c r="VAM630" s="1"/>
      <c r="VAN630" s="1"/>
      <c r="VAO630" s="1"/>
      <c r="VAP630" s="1"/>
      <c r="VAQ630" s="1"/>
      <c r="VAR630" s="1"/>
      <c r="VAS630" s="1"/>
      <c r="VAT630" s="1"/>
      <c r="VAU630" s="1"/>
      <c r="VAV630" s="1"/>
      <c r="VAW630" s="1"/>
      <c r="VAX630" s="1"/>
      <c r="VAY630" s="1"/>
      <c r="VAZ630" s="1"/>
      <c r="VBA630" s="1"/>
      <c r="VBB630" s="1"/>
      <c r="VBC630" s="1"/>
      <c r="VBD630" s="1"/>
      <c r="VBE630" s="1"/>
      <c r="VBF630" s="1"/>
      <c r="VBG630" s="1"/>
      <c r="VBH630" s="1"/>
      <c r="VBI630" s="1"/>
      <c r="VBJ630" s="1"/>
      <c r="VBK630" s="1"/>
      <c r="VBL630" s="1"/>
      <c r="VBM630" s="1"/>
      <c r="VBN630" s="1"/>
      <c r="VBO630" s="1"/>
      <c r="VBP630" s="1"/>
      <c r="VBQ630" s="1"/>
      <c r="VBR630" s="1"/>
      <c r="VBS630" s="1"/>
      <c r="VBT630" s="1"/>
      <c r="VBU630" s="1"/>
      <c r="VBV630" s="1"/>
      <c r="VBW630" s="1"/>
      <c r="VBX630" s="1"/>
      <c r="VBY630" s="1"/>
      <c r="VBZ630" s="1"/>
      <c r="VCA630" s="1"/>
      <c r="VCB630" s="1"/>
      <c r="VCC630" s="1"/>
      <c r="VCD630" s="1"/>
      <c r="VCE630" s="1"/>
      <c r="VCF630" s="1"/>
      <c r="VCG630" s="1"/>
      <c r="VCH630" s="1"/>
      <c r="VCI630" s="1"/>
      <c r="VCJ630" s="1"/>
      <c r="VCK630" s="1"/>
      <c r="VCL630" s="1"/>
      <c r="VCM630" s="1"/>
      <c r="VCN630" s="1"/>
      <c r="VCO630" s="1"/>
      <c r="VCP630" s="1"/>
      <c r="VCQ630" s="1"/>
      <c r="VCR630" s="1"/>
      <c r="VCS630" s="1"/>
      <c r="VCT630" s="1"/>
      <c r="VCU630" s="1"/>
      <c r="VCV630" s="1"/>
      <c r="VCW630" s="1"/>
      <c r="VCX630" s="1"/>
      <c r="VCY630" s="1"/>
      <c r="VCZ630" s="1"/>
      <c r="VDA630" s="1"/>
      <c r="VDB630" s="1"/>
      <c r="VDC630" s="1"/>
      <c r="VDD630" s="1"/>
      <c r="VDE630" s="1"/>
      <c r="VDF630" s="1"/>
      <c r="VDG630" s="1"/>
      <c r="VDH630" s="1"/>
      <c r="VDI630" s="1"/>
      <c r="VDJ630" s="1"/>
      <c r="VDK630" s="1"/>
      <c r="VDL630" s="1"/>
      <c r="VDM630" s="1"/>
      <c r="VDN630" s="1"/>
      <c r="VDO630" s="1"/>
      <c r="VDP630" s="1"/>
      <c r="VDQ630" s="1"/>
      <c r="VDR630" s="1"/>
      <c r="VDS630" s="1"/>
      <c r="VDT630" s="1"/>
      <c r="VDU630" s="1"/>
      <c r="VDV630" s="1"/>
      <c r="VDW630" s="1"/>
      <c r="VDX630" s="1"/>
      <c r="VDY630" s="1"/>
      <c r="VDZ630" s="1"/>
      <c r="VEA630" s="1"/>
      <c r="VEB630" s="1"/>
      <c r="VEC630" s="1"/>
      <c r="VED630" s="1"/>
      <c r="VEE630" s="1"/>
      <c r="VEF630" s="1"/>
      <c r="VEG630" s="1"/>
      <c r="VEH630" s="1"/>
      <c r="VEI630" s="1"/>
      <c r="VEJ630" s="1"/>
      <c r="VEK630" s="1"/>
      <c r="VEL630" s="1"/>
      <c r="VEM630" s="1"/>
      <c r="VEN630" s="1"/>
      <c r="VEO630" s="1"/>
      <c r="VEP630" s="1"/>
      <c r="VEQ630" s="1"/>
      <c r="VER630" s="1"/>
      <c r="VES630" s="1"/>
      <c r="VET630" s="1"/>
      <c r="VEU630" s="1"/>
      <c r="VEV630" s="1"/>
      <c r="VEW630" s="1"/>
      <c r="VEX630" s="1"/>
      <c r="VEY630" s="1"/>
      <c r="VEZ630" s="1"/>
      <c r="VFA630" s="1"/>
      <c r="VFB630" s="1"/>
      <c r="VFC630" s="1"/>
      <c r="VFD630" s="1"/>
      <c r="VFE630" s="1"/>
      <c r="VFF630" s="1"/>
      <c r="VFG630" s="1"/>
      <c r="VFH630" s="1"/>
      <c r="VFI630" s="1"/>
      <c r="VFJ630" s="1"/>
      <c r="VFK630" s="1"/>
      <c r="VFL630" s="1"/>
      <c r="VFM630" s="1"/>
      <c r="VFN630" s="1"/>
      <c r="VFO630" s="1"/>
      <c r="VFP630" s="1"/>
      <c r="VFQ630" s="1"/>
      <c r="VFR630" s="1"/>
      <c r="VFS630" s="1"/>
      <c r="VFT630" s="1"/>
      <c r="VFU630" s="1"/>
      <c r="VFV630" s="1"/>
      <c r="VFW630" s="1"/>
      <c r="VFX630" s="1"/>
      <c r="VFY630" s="1"/>
      <c r="VFZ630" s="1"/>
      <c r="VGA630" s="1"/>
      <c r="VGB630" s="1"/>
      <c r="VGC630" s="1"/>
      <c r="VGD630" s="1"/>
      <c r="VGE630" s="1"/>
      <c r="VGF630" s="1"/>
      <c r="VGG630" s="1"/>
      <c r="VGH630" s="1"/>
      <c r="VGI630" s="1"/>
      <c r="VGJ630" s="1"/>
      <c r="VGK630" s="1"/>
      <c r="VGL630" s="1"/>
      <c r="VGM630" s="1"/>
      <c r="VGN630" s="1"/>
      <c r="VGO630" s="1"/>
      <c r="VGP630" s="1"/>
      <c r="VGQ630" s="1"/>
      <c r="VGR630" s="1"/>
      <c r="VGS630" s="1"/>
      <c r="VGT630" s="1"/>
      <c r="VGU630" s="1"/>
      <c r="VGV630" s="1"/>
      <c r="VGW630" s="1"/>
      <c r="VGX630" s="1"/>
      <c r="VGY630" s="1"/>
      <c r="VGZ630" s="1"/>
      <c r="VHA630" s="1"/>
      <c r="VHB630" s="1"/>
      <c r="VHC630" s="1"/>
      <c r="VHD630" s="1"/>
      <c r="VHE630" s="1"/>
      <c r="VHF630" s="1"/>
      <c r="VHG630" s="1"/>
      <c r="VHH630" s="1"/>
      <c r="VHI630" s="1"/>
      <c r="VHJ630" s="1"/>
      <c r="VHK630" s="1"/>
      <c r="VHL630" s="1"/>
      <c r="VHM630" s="1"/>
      <c r="VHN630" s="1"/>
      <c r="VHO630" s="1"/>
      <c r="VHP630" s="1"/>
      <c r="VHQ630" s="1"/>
      <c r="VHR630" s="1"/>
      <c r="VHS630" s="1"/>
      <c r="VHT630" s="1"/>
      <c r="VHU630" s="1"/>
      <c r="VHV630" s="1"/>
      <c r="VHW630" s="1"/>
      <c r="VHX630" s="1"/>
      <c r="VHY630" s="1"/>
      <c r="VHZ630" s="1"/>
      <c r="VIA630" s="1"/>
      <c r="VIB630" s="1"/>
      <c r="VIC630" s="1"/>
      <c r="VID630" s="1"/>
      <c r="VIE630" s="1"/>
      <c r="VIF630" s="1"/>
      <c r="VIG630" s="1"/>
      <c r="VIH630" s="1"/>
      <c r="VII630" s="1"/>
      <c r="VIJ630" s="1"/>
      <c r="VIK630" s="1"/>
      <c r="VIL630" s="1"/>
      <c r="VIM630" s="1"/>
      <c r="VIN630" s="1"/>
      <c r="VIO630" s="1"/>
      <c r="VIP630" s="1"/>
      <c r="VIQ630" s="1"/>
      <c r="VIR630" s="1"/>
      <c r="VIS630" s="1"/>
      <c r="VIT630" s="1"/>
      <c r="VIU630" s="1"/>
      <c r="VIV630" s="1"/>
      <c r="VIW630" s="1"/>
      <c r="VIX630" s="1"/>
      <c r="VIY630" s="1"/>
      <c r="VIZ630" s="1"/>
      <c r="VJA630" s="1"/>
      <c r="VJB630" s="1"/>
      <c r="VJC630" s="1"/>
      <c r="VJD630" s="1"/>
      <c r="VJE630" s="1"/>
      <c r="VJF630" s="1"/>
      <c r="VJG630" s="1"/>
      <c r="VJH630" s="1"/>
      <c r="VJI630" s="1"/>
      <c r="VJJ630" s="1"/>
      <c r="VJK630" s="1"/>
      <c r="VJL630" s="1"/>
      <c r="VJM630" s="1"/>
      <c r="VJN630" s="1"/>
      <c r="VJO630" s="1"/>
      <c r="VJP630" s="1"/>
      <c r="VJQ630" s="1"/>
      <c r="VJR630" s="1"/>
      <c r="VJS630" s="1"/>
      <c r="VJT630" s="1"/>
      <c r="VJU630" s="1"/>
      <c r="VJV630" s="1"/>
      <c r="VJW630" s="1"/>
      <c r="VJX630" s="1"/>
      <c r="VJY630" s="1"/>
      <c r="VJZ630" s="1"/>
      <c r="VKA630" s="1"/>
      <c r="VKB630" s="1"/>
      <c r="VKC630" s="1"/>
      <c r="VKD630" s="1"/>
      <c r="VKE630" s="1"/>
      <c r="VKF630" s="1"/>
      <c r="VKG630" s="1"/>
      <c r="VKH630" s="1"/>
      <c r="VKI630" s="1"/>
      <c r="VKJ630" s="1"/>
      <c r="VKK630" s="1"/>
      <c r="VKL630" s="1"/>
      <c r="VKM630" s="1"/>
      <c r="VKN630" s="1"/>
      <c r="VKO630" s="1"/>
      <c r="VKP630" s="1"/>
      <c r="VKQ630" s="1"/>
      <c r="VKR630" s="1"/>
      <c r="VKS630" s="1"/>
      <c r="VKT630" s="1"/>
      <c r="VKU630" s="1"/>
      <c r="VKV630" s="1"/>
      <c r="VKW630" s="1"/>
      <c r="VKX630" s="1"/>
      <c r="VKY630" s="1"/>
      <c r="VKZ630" s="1"/>
      <c r="VLA630" s="1"/>
      <c r="VLB630" s="1"/>
      <c r="VLC630" s="1"/>
      <c r="VLD630" s="1"/>
      <c r="VLE630" s="1"/>
      <c r="VLF630" s="1"/>
      <c r="VLG630" s="1"/>
      <c r="VLH630" s="1"/>
      <c r="VLI630" s="1"/>
      <c r="VLJ630" s="1"/>
      <c r="VLK630" s="1"/>
      <c r="VLL630" s="1"/>
      <c r="VLM630" s="1"/>
      <c r="VLN630" s="1"/>
      <c r="VLO630" s="1"/>
      <c r="VLP630" s="1"/>
      <c r="VLQ630" s="1"/>
      <c r="VLR630" s="1"/>
      <c r="VLS630" s="1"/>
      <c r="VLT630" s="1"/>
      <c r="VLU630" s="1"/>
      <c r="VLV630" s="1"/>
      <c r="VLW630" s="1"/>
      <c r="VLX630" s="1"/>
      <c r="VLY630" s="1"/>
      <c r="VLZ630" s="1"/>
      <c r="VMA630" s="1"/>
      <c r="VMB630" s="1"/>
      <c r="VMC630" s="1"/>
      <c r="VMD630" s="1"/>
      <c r="VME630" s="1"/>
      <c r="VMF630" s="1"/>
      <c r="VMG630" s="1"/>
      <c r="VMH630" s="1"/>
      <c r="VMI630" s="1"/>
      <c r="VMJ630" s="1"/>
      <c r="VMK630" s="1"/>
      <c r="VML630" s="1"/>
      <c r="VMM630" s="1"/>
      <c r="VMN630" s="1"/>
      <c r="VMO630" s="1"/>
      <c r="VMP630" s="1"/>
      <c r="VMQ630" s="1"/>
      <c r="VMR630" s="1"/>
      <c r="VMS630" s="1"/>
      <c r="VMT630" s="1"/>
      <c r="VMU630" s="1"/>
      <c r="VMV630" s="1"/>
      <c r="VMW630" s="1"/>
      <c r="VMX630" s="1"/>
      <c r="VMY630" s="1"/>
      <c r="VMZ630" s="1"/>
      <c r="VNA630" s="1"/>
      <c r="VNB630" s="1"/>
      <c r="VNC630" s="1"/>
      <c r="VND630" s="1"/>
      <c r="VNE630" s="1"/>
      <c r="VNF630" s="1"/>
      <c r="VNG630" s="1"/>
      <c r="VNH630" s="1"/>
      <c r="VNI630" s="1"/>
      <c r="VNJ630" s="1"/>
      <c r="VNK630" s="1"/>
      <c r="VNL630" s="1"/>
      <c r="VNM630" s="1"/>
      <c r="VNN630" s="1"/>
      <c r="VNO630" s="1"/>
      <c r="VNP630" s="1"/>
      <c r="VNQ630" s="1"/>
      <c r="VNR630" s="1"/>
      <c r="VNS630" s="1"/>
      <c r="VNT630" s="1"/>
      <c r="VNU630" s="1"/>
      <c r="VNV630" s="1"/>
      <c r="VNW630" s="1"/>
      <c r="VNX630" s="1"/>
      <c r="VNY630" s="1"/>
      <c r="VNZ630" s="1"/>
      <c r="VOA630" s="1"/>
      <c r="VOB630" s="1"/>
      <c r="VOC630" s="1"/>
      <c r="VOD630" s="1"/>
      <c r="VOE630" s="1"/>
      <c r="VOF630" s="1"/>
      <c r="VOG630" s="1"/>
      <c r="VOH630" s="1"/>
      <c r="VOI630" s="1"/>
      <c r="VOJ630" s="1"/>
      <c r="VOK630" s="1"/>
      <c r="VOL630" s="1"/>
      <c r="VOM630" s="1"/>
      <c r="VON630" s="1"/>
      <c r="VOO630" s="1"/>
      <c r="VOP630" s="1"/>
      <c r="VOQ630" s="1"/>
      <c r="VOR630" s="1"/>
      <c r="VOS630" s="1"/>
      <c r="VOT630" s="1"/>
      <c r="VOU630" s="1"/>
      <c r="VOV630" s="1"/>
      <c r="VOW630" s="1"/>
      <c r="VOX630" s="1"/>
      <c r="VOY630" s="1"/>
      <c r="VOZ630" s="1"/>
      <c r="VPA630" s="1"/>
      <c r="VPB630" s="1"/>
      <c r="VPC630" s="1"/>
      <c r="VPD630" s="1"/>
      <c r="VPE630" s="1"/>
      <c r="VPF630" s="1"/>
      <c r="VPG630" s="1"/>
      <c r="VPH630" s="1"/>
      <c r="VPI630" s="1"/>
      <c r="VPJ630" s="1"/>
      <c r="VPK630" s="1"/>
      <c r="VPL630" s="1"/>
      <c r="VPM630" s="1"/>
      <c r="VPN630" s="1"/>
      <c r="VPO630" s="1"/>
      <c r="VPP630" s="1"/>
      <c r="VPQ630" s="1"/>
      <c r="VPR630" s="1"/>
      <c r="VPS630" s="1"/>
      <c r="VPT630" s="1"/>
      <c r="VPU630" s="1"/>
      <c r="VPV630" s="1"/>
      <c r="VPW630" s="1"/>
      <c r="VPX630" s="1"/>
      <c r="VPY630" s="1"/>
      <c r="VPZ630" s="1"/>
      <c r="VQA630" s="1"/>
      <c r="VQB630" s="1"/>
      <c r="VQC630" s="1"/>
      <c r="VQD630" s="1"/>
      <c r="VQE630" s="1"/>
      <c r="VQF630" s="1"/>
      <c r="VQG630" s="1"/>
      <c r="VQH630" s="1"/>
      <c r="VQI630" s="1"/>
      <c r="VQJ630" s="1"/>
      <c r="VQK630" s="1"/>
      <c r="VQL630" s="1"/>
      <c r="VQM630" s="1"/>
      <c r="VQN630" s="1"/>
      <c r="VQO630" s="1"/>
      <c r="VQP630" s="1"/>
      <c r="VQQ630" s="1"/>
      <c r="VQR630" s="1"/>
      <c r="VQS630" s="1"/>
      <c r="VQT630" s="1"/>
      <c r="VQU630" s="1"/>
      <c r="VQV630" s="1"/>
      <c r="VQW630" s="1"/>
      <c r="VQX630" s="1"/>
      <c r="VQY630" s="1"/>
      <c r="VQZ630" s="1"/>
      <c r="VRA630" s="1"/>
      <c r="VRB630" s="1"/>
      <c r="VRC630" s="1"/>
      <c r="VRD630" s="1"/>
      <c r="VRE630" s="1"/>
      <c r="VRF630" s="1"/>
      <c r="VRG630" s="1"/>
      <c r="VRH630" s="1"/>
      <c r="VRI630" s="1"/>
      <c r="VRJ630" s="1"/>
      <c r="VRK630" s="1"/>
      <c r="VRL630" s="1"/>
      <c r="VRM630" s="1"/>
      <c r="VRN630" s="1"/>
      <c r="VRO630" s="1"/>
      <c r="VRP630" s="1"/>
      <c r="VRQ630" s="1"/>
      <c r="VRR630" s="1"/>
      <c r="VRS630" s="1"/>
      <c r="VRT630" s="1"/>
      <c r="VRU630" s="1"/>
      <c r="VRV630" s="1"/>
      <c r="VRW630" s="1"/>
      <c r="VRX630" s="1"/>
      <c r="VRY630" s="1"/>
      <c r="VRZ630" s="1"/>
      <c r="VSA630" s="1"/>
      <c r="VSB630" s="1"/>
      <c r="VSC630" s="1"/>
      <c r="VSD630" s="1"/>
      <c r="VSE630" s="1"/>
      <c r="VSF630" s="1"/>
      <c r="VSG630" s="1"/>
      <c r="VSH630" s="1"/>
      <c r="VSI630" s="1"/>
      <c r="VSJ630" s="1"/>
      <c r="VSK630" s="1"/>
      <c r="VSL630" s="1"/>
      <c r="VSM630" s="1"/>
      <c r="VSN630" s="1"/>
      <c r="VSO630" s="1"/>
      <c r="VSP630" s="1"/>
      <c r="VSQ630" s="1"/>
      <c r="VSR630" s="1"/>
      <c r="VSS630" s="1"/>
      <c r="VST630" s="1"/>
      <c r="VSU630" s="1"/>
      <c r="VSV630" s="1"/>
      <c r="VSW630" s="1"/>
      <c r="VSX630" s="1"/>
      <c r="VSY630" s="1"/>
      <c r="VSZ630" s="1"/>
      <c r="VTA630" s="1"/>
      <c r="VTB630" s="1"/>
      <c r="VTC630" s="1"/>
      <c r="VTD630" s="1"/>
      <c r="VTE630" s="1"/>
      <c r="VTF630" s="1"/>
      <c r="VTG630" s="1"/>
      <c r="VTH630" s="1"/>
      <c r="VTI630" s="1"/>
      <c r="VTJ630" s="1"/>
      <c r="VTK630" s="1"/>
      <c r="VTL630" s="1"/>
      <c r="VTM630" s="1"/>
      <c r="VTN630" s="1"/>
      <c r="VTO630" s="1"/>
      <c r="VTP630" s="1"/>
      <c r="VTQ630" s="1"/>
      <c r="VTR630" s="1"/>
      <c r="VTS630" s="1"/>
      <c r="VTT630" s="1"/>
      <c r="VTU630" s="1"/>
      <c r="VTV630" s="1"/>
      <c r="VTW630" s="1"/>
      <c r="VTX630" s="1"/>
      <c r="VTY630" s="1"/>
      <c r="VTZ630" s="1"/>
      <c r="VUA630" s="1"/>
      <c r="VUB630" s="1"/>
      <c r="VUC630" s="1"/>
      <c r="VUD630" s="1"/>
      <c r="VUE630" s="1"/>
      <c r="VUF630" s="1"/>
      <c r="VUG630" s="1"/>
      <c r="VUH630" s="1"/>
      <c r="VUI630" s="1"/>
      <c r="VUJ630" s="1"/>
      <c r="VUK630" s="1"/>
      <c r="VUL630" s="1"/>
      <c r="VUM630" s="1"/>
      <c r="VUN630" s="1"/>
      <c r="VUO630" s="1"/>
      <c r="VUP630" s="1"/>
      <c r="VUQ630" s="1"/>
      <c r="VUR630" s="1"/>
      <c r="VUS630" s="1"/>
      <c r="VUT630" s="1"/>
      <c r="VUU630" s="1"/>
      <c r="VUV630" s="1"/>
      <c r="VUW630" s="1"/>
      <c r="VUX630" s="1"/>
      <c r="VUY630" s="1"/>
      <c r="VUZ630" s="1"/>
      <c r="VVA630" s="1"/>
      <c r="VVB630" s="1"/>
      <c r="VVC630" s="1"/>
      <c r="VVD630" s="1"/>
      <c r="VVE630" s="1"/>
      <c r="VVF630" s="1"/>
      <c r="VVG630" s="1"/>
      <c r="VVH630" s="1"/>
      <c r="VVI630" s="1"/>
      <c r="VVJ630" s="1"/>
      <c r="VVK630" s="1"/>
      <c r="VVL630" s="1"/>
      <c r="VVM630" s="1"/>
      <c r="VVN630" s="1"/>
      <c r="VVO630" s="1"/>
      <c r="VVP630" s="1"/>
      <c r="VVQ630" s="1"/>
      <c r="VVR630" s="1"/>
      <c r="VVS630" s="1"/>
      <c r="VVT630" s="1"/>
      <c r="VVU630" s="1"/>
      <c r="VVV630" s="1"/>
      <c r="VVW630" s="1"/>
      <c r="VVX630" s="1"/>
      <c r="VVY630" s="1"/>
      <c r="VVZ630" s="1"/>
      <c r="VWA630" s="1"/>
      <c r="VWB630" s="1"/>
      <c r="VWC630" s="1"/>
      <c r="VWD630" s="1"/>
      <c r="VWE630" s="1"/>
      <c r="VWF630" s="1"/>
      <c r="VWG630" s="1"/>
      <c r="VWH630" s="1"/>
      <c r="VWI630" s="1"/>
      <c r="VWJ630" s="1"/>
      <c r="VWK630" s="1"/>
      <c r="VWL630" s="1"/>
      <c r="VWM630" s="1"/>
      <c r="VWN630" s="1"/>
      <c r="VWO630" s="1"/>
      <c r="VWP630" s="1"/>
      <c r="VWQ630" s="1"/>
      <c r="VWR630" s="1"/>
      <c r="VWS630" s="1"/>
      <c r="VWT630" s="1"/>
      <c r="VWU630" s="1"/>
      <c r="VWV630" s="1"/>
      <c r="VWW630" s="1"/>
      <c r="VWX630" s="1"/>
      <c r="VWY630" s="1"/>
      <c r="VWZ630" s="1"/>
      <c r="VXA630" s="1"/>
      <c r="VXB630" s="1"/>
      <c r="VXC630" s="1"/>
      <c r="VXD630" s="1"/>
      <c r="VXE630" s="1"/>
      <c r="VXF630" s="1"/>
      <c r="VXG630" s="1"/>
      <c r="VXH630" s="1"/>
      <c r="VXI630" s="1"/>
      <c r="VXJ630" s="1"/>
      <c r="VXK630" s="1"/>
      <c r="VXL630" s="1"/>
      <c r="VXM630" s="1"/>
      <c r="VXN630" s="1"/>
      <c r="VXO630" s="1"/>
      <c r="VXP630" s="1"/>
      <c r="VXQ630" s="1"/>
      <c r="VXR630" s="1"/>
      <c r="VXS630" s="1"/>
      <c r="VXT630" s="1"/>
      <c r="VXU630" s="1"/>
      <c r="VXV630" s="1"/>
      <c r="VXW630" s="1"/>
      <c r="VXX630" s="1"/>
      <c r="VXY630" s="1"/>
      <c r="VXZ630" s="1"/>
      <c r="VYA630" s="1"/>
      <c r="VYB630" s="1"/>
      <c r="VYC630" s="1"/>
      <c r="VYD630" s="1"/>
      <c r="VYE630" s="1"/>
      <c r="VYF630" s="1"/>
      <c r="VYG630" s="1"/>
      <c r="VYH630" s="1"/>
      <c r="VYI630" s="1"/>
      <c r="VYJ630" s="1"/>
      <c r="VYK630" s="1"/>
      <c r="VYL630" s="1"/>
      <c r="VYM630" s="1"/>
      <c r="VYN630" s="1"/>
      <c r="VYO630" s="1"/>
      <c r="VYP630" s="1"/>
      <c r="VYQ630" s="1"/>
      <c r="VYR630" s="1"/>
      <c r="VYS630" s="1"/>
      <c r="VYT630" s="1"/>
      <c r="VYU630" s="1"/>
      <c r="VYV630" s="1"/>
      <c r="VYW630" s="1"/>
      <c r="VYX630" s="1"/>
      <c r="VYY630" s="1"/>
      <c r="VYZ630" s="1"/>
      <c r="VZA630" s="1"/>
      <c r="VZB630" s="1"/>
      <c r="VZC630" s="1"/>
      <c r="VZD630" s="1"/>
      <c r="VZE630" s="1"/>
      <c r="VZF630" s="1"/>
      <c r="VZG630" s="1"/>
      <c r="VZH630" s="1"/>
      <c r="VZI630" s="1"/>
      <c r="VZJ630" s="1"/>
      <c r="VZK630" s="1"/>
      <c r="VZL630" s="1"/>
      <c r="VZM630" s="1"/>
      <c r="VZN630" s="1"/>
      <c r="VZO630" s="1"/>
      <c r="VZP630" s="1"/>
      <c r="VZQ630" s="1"/>
      <c r="VZR630" s="1"/>
      <c r="VZS630" s="1"/>
      <c r="VZT630" s="1"/>
      <c r="VZU630" s="1"/>
      <c r="VZV630" s="1"/>
      <c r="VZW630" s="1"/>
      <c r="VZX630" s="1"/>
      <c r="VZY630" s="1"/>
      <c r="VZZ630" s="1"/>
      <c r="WAA630" s="1"/>
      <c r="WAB630" s="1"/>
      <c r="WAC630" s="1"/>
      <c r="WAD630" s="1"/>
      <c r="WAE630" s="1"/>
      <c r="WAF630" s="1"/>
      <c r="WAG630" s="1"/>
      <c r="WAH630" s="1"/>
      <c r="WAI630" s="1"/>
      <c r="WAJ630" s="1"/>
      <c r="WAK630" s="1"/>
      <c r="WAL630" s="1"/>
      <c r="WAM630" s="1"/>
      <c r="WAN630" s="1"/>
      <c r="WAO630" s="1"/>
      <c r="WAP630" s="1"/>
      <c r="WAQ630" s="1"/>
      <c r="WAR630" s="1"/>
      <c r="WAS630" s="1"/>
      <c r="WAT630" s="1"/>
      <c r="WAU630" s="1"/>
      <c r="WAV630" s="1"/>
      <c r="WAW630" s="1"/>
      <c r="WAX630" s="1"/>
      <c r="WAY630" s="1"/>
      <c r="WAZ630" s="1"/>
      <c r="WBA630" s="1"/>
      <c r="WBB630" s="1"/>
      <c r="WBC630" s="1"/>
      <c r="WBD630" s="1"/>
      <c r="WBE630" s="1"/>
      <c r="WBF630" s="1"/>
      <c r="WBG630" s="1"/>
      <c r="WBH630" s="1"/>
      <c r="WBI630" s="1"/>
      <c r="WBJ630" s="1"/>
      <c r="WBK630" s="1"/>
      <c r="WBL630" s="1"/>
      <c r="WBM630" s="1"/>
      <c r="WBN630" s="1"/>
      <c r="WBO630" s="1"/>
      <c r="WBP630" s="1"/>
      <c r="WBQ630" s="1"/>
      <c r="WBR630" s="1"/>
      <c r="WBS630" s="1"/>
      <c r="WBT630" s="1"/>
      <c r="WBU630" s="1"/>
      <c r="WBV630" s="1"/>
      <c r="WBW630" s="1"/>
      <c r="WBX630" s="1"/>
      <c r="WBY630" s="1"/>
      <c r="WBZ630" s="1"/>
      <c r="WCA630" s="1"/>
      <c r="WCB630" s="1"/>
      <c r="WCC630" s="1"/>
      <c r="WCD630" s="1"/>
      <c r="WCE630" s="1"/>
      <c r="WCF630" s="1"/>
      <c r="WCG630" s="1"/>
      <c r="WCH630" s="1"/>
      <c r="WCI630" s="1"/>
      <c r="WCJ630" s="1"/>
      <c r="WCK630" s="1"/>
      <c r="WCL630" s="1"/>
      <c r="WCM630" s="1"/>
      <c r="WCN630" s="1"/>
      <c r="WCO630" s="1"/>
      <c r="WCP630" s="1"/>
      <c r="WCQ630" s="1"/>
      <c r="WCR630" s="1"/>
      <c r="WCS630" s="1"/>
      <c r="WCT630" s="1"/>
      <c r="WCU630" s="1"/>
      <c r="WCV630" s="1"/>
      <c r="WCW630" s="1"/>
      <c r="WCX630" s="1"/>
      <c r="WCY630" s="1"/>
      <c r="WCZ630" s="1"/>
      <c r="WDA630" s="1"/>
      <c r="WDB630" s="1"/>
      <c r="WDC630" s="1"/>
      <c r="WDD630" s="1"/>
      <c r="WDE630" s="1"/>
      <c r="WDF630" s="1"/>
      <c r="WDG630" s="1"/>
      <c r="WDH630" s="1"/>
      <c r="WDI630" s="1"/>
      <c r="WDJ630" s="1"/>
      <c r="WDK630" s="1"/>
      <c r="WDL630" s="1"/>
      <c r="WDM630" s="1"/>
      <c r="WDN630" s="1"/>
      <c r="WDO630" s="1"/>
      <c r="WDP630" s="1"/>
      <c r="WDQ630" s="1"/>
      <c r="WDR630" s="1"/>
      <c r="WDS630" s="1"/>
      <c r="WDT630" s="1"/>
      <c r="WDU630" s="1"/>
      <c r="WDV630" s="1"/>
      <c r="WDW630" s="1"/>
      <c r="WDX630" s="1"/>
      <c r="WDY630" s="1"/>
      <c r="WDZ630" s="1"/>
      <c r="WEA630" s="1"/>
      <c r="WEB630" s="1"/>
      <c r="WEC630" s="1"/>
      <c r="WED630" s="1"/>
      <c r="WEE630" s="1"/>
      <c r="WEF630" s="1"/>
      <c r="WEG630" s="1"/>
      <c r="WEH630" s="1"/>
      <c r="WEI630" s="1"/>
      <c r="WEJ630" s="1"/>
      <c r="WEK630" s="1"/>
      <c r="WEL630" s="1"/>
      <c r="WEM630" s="1"/>
      <c r="WEN630" s="1"/>
      <c r="WEO630" s="1"/>
      <c r="WEP630" s="1"/>
      <c r="WEQ630" s="1"/>
      <c r="WER630" s="1"/>
      <c r="WES630" s="1"/>
      <c r="WET630" s="1"/>
      <c r="WEU630" s="1"/>
      <c r="WEV630" s="1"/>
      <c r="WEW630" s="1"/>
      <c r="WEX630" s="1"/>
      <c r="WEY630" s="1"/>
      <c r="WEZ630" s="1"/>
      <c r="WFA630" s="1"/>
      <c r="WFB630" s="1"/>
      <c r="WFC630" s="1"/>
      <c r="WFD630" s="1"/>
      <c r="WFE630" s="1"/>
      <c r="WFF630" s="1"/>
      <c r="WFG630" s="1"/>
      <c r="WFH630" s="1"/>
      <c r="WFI630" s="1"/>
      <c r="WFJ630" s="1"/>
      <c r="WFK630" s="1"/>
      <c r="WFL630" s="1"/>
      <c r="WFM630" s="1"/>
      <c r="WFN630" s="1"/>
      <c r="WFO630" s="1"/>
      <c r="WFP630" s="1"/>
      <c r="WFQ630" s="1"/>
      <c r="WFR630" s="1"/>
      <c r="WFS630" s="1"/>
      <c r="WFT630" s="1"/>
      <c r="WFU630" s="1"/>
      <c r="WFV630" s="1"/>
      <c r="WFW630" s="1"/>
      <c r="WFX630" s="1"/>
      <c r="WFY630" s="1"/>
      <c r="WFZ630" s="1"/>
      <c r="WGA630" s="1"/>
      <c r="WGB630" s="1"/>
      <c r="WGC630" s="1"/>
      <c r="WGD630" s="1"/>
      <c r="WGE630" s="1"/>
      <c r="WGF630" s="1"/>
      <c r="WGG630" s="1"/>
      <c r="WGH630" s="1"/>
      <c r="WGI630" s="1"/>
      <c r="WGJ630" s="1"/>
      <c r="WGK630" s="1"/>
      <c r="WGL630" s="1"/>
      <c r="WGM630" s="1"/>
      <c r="WGN630" s="1"/>
      <c r="WGO630" s="1"/>
      <c r="WGP630" s="1"/>
      <c r="WGQ630" s="1"/>
      <c r="WGR630" s="1"/>
      <c r="WGS630" s="1"/>
      <c r="WGT630" s="1"/>
      <c r="WGU630" s="1"/>
      <c r="WGV630" s="1"/>
      <c r="WGW630" s="1"/>
      <c r="WGX630" s="1"/>
      <c r="WGY630" s="1"/>
      <c r="WGZ630" s="1"/>
      <c r="WHA630" s="1"/>
      <c r="WHB630" s="1"/>
      <c r="WHC630" s="1"/>
      <c r="WHD630" s="1"/>
      <c r="WHE630" s="1"/>
      <c r="WHF630" s="1"/>
      <c r="WHG630" s="1"/>
      <c r="WHH630" s="1"/>
      <c r="WHI630" s="1"/>
      <c r="WHJ630" s="1"/>
      <c r="WHK630" s="1"/>
      <c r="WHL630" s="1"/>
      <c r="WHM630" s="1"/>
      <c r="WHN630" s="1"/>
      <c r="WHO630" s="1"/>
      <c r="WHP630" s="1"/>
      <c r="WHQ630" s="1"/>
      <c r="WHR630" s="1"/>
      <c r="WHS630" s="1"/>
      <c r="WHT630" s="1"/>
      <c r="WHU630" s="1"/>
      <c r="WHV630" s="1"/>
      <c r="WHW630" s="1"/>
      <c r="WHX630" s="1"/>
      <c r="WHY630" s="1"/>
      <c r="WHZ630" s="1"/>
      <c r="WIA630" s="1"/>
      <c r="WIB630" s="1"/>
      <c r="WIC630" s="1"/>
      <c r="WID630" s="1"/>
      <c r="WIE630" s="1"/>
      <c r="WIF630" s="1"/>
      <c r="WIG630" s="1"/>
      <c r="WIH630" s="1"/>
      <c r="WII630" s="1"/>
      <c r="WIJ630" s="1"/>
      <c r="WIK630" s="1"/>
      <c r="WIL630" s="1"/>
      <c r="WIM630" s="1"/>
      <c r="WIN630" s="1"/>
      <c r="WIO630" s="1"/>
      <c r="WIP630" s="1"/>
      <c r="WIQ630" s="1"/>
      <c r="WIR630" s="1"/>
      <c r="WIS630" s="1"/>
      <c r="WIT630" s="1"/>
      <c r="WIU630" s="1"/>
      <c r="WIV630" s="1"/>
      <c r="WIW630" s="1"/>
      <c r="WIX630" s="1"/>
      <c r="WIY630" s="1"/>
      <c r="WIZ630" s="1"/>
      <c r="WJA630" s="1"/>
      <c r="WJB630" s="1"/>
      <c r="WJC630" s="1"/>
      <c r="WJD630" s="1"/>
      <c r="WJE630" s="1"/>
      <c r="WJF630" s="1"/>
      <c r="WJG630" s="1"/>
      <c r="WJH630" s="1"/>
      <c r="WJI630" s="1"/>
      <c r="WJJ630" s="1"/>
      <c r="WJK630" s="1"/>
      <c r="WJL630" s="1"/>
      <c r="WJM630" s="1"/>
      <c r="WJN630" s="1"/>
      <c r="WJO630" s="1"/>
      <c r="WJP630" s="1"/>
      <c r="WJQ630" s="1"/>
      <c r="WJR630" s="1"/>
      <c r="WJS630" s="1"/>
      <c r="WJT630" s="1"/>
      <c r="WJU630" s="1"/>
      <c r="WJV630" s="1"/>
      <c r="WJW630" s="1"/>
      <c r="WJX630" s="1"/>
      <c r="WJY630" s="1"/>
      <c r="WJZ630" s="1"/>
      <c r="WKA630" s="1"/>
      <c r="WKB630" s="1"/>
      <c r="WKC630" s="1"/>
      <c r="WKD630" s="1"/>
      <c r="WKE630" s="1"/>
      <c r="WKF630" s="1"/>
      <c r="WKG630" s="1"/>
      <c r="WKH630" s="1"/>
      <c r="WKI630" s="1"/>
      <c r="WKJ630" s="1"/>
      <c r="WKK630" s="1"/>
      <c r="WKL630" s="1"/>
      <c r="WKM630" s="1"/>
      <c r="WKN630" s="1"/>
      <c r="WKO630" s="1"/>
      <c r="WKP630" s="1"/>
      <c r="WKQ630" s="1"/>
      <c r="WKR630" s="1"/>
      <c r="WKS630" s="1"/>
      <c r="WKT630" s="1"/>
      <c r="WKU630" s="1"/>
      <c r="WKV630" s="1"/>
      <c r="WKW630" s="1"/>
      <c r="WKX630" s="1"/>
      <c r="WKY630" s="1"/>
      <c r="WKZ630" s="1"/>
      <c r="WLA630" s="1"/>
      <c r="WLB630" s="1"/>
      <c r="WLC630" s="1"/>
      <c r="WLD630" s="1"/>
      <c r="WLE630" s="1"/>
      <c r="WLF630" s="1"/>
      <c r="WLG630" s="1"/>
      <c r="WLH630" s="1"/>
      <c r="WLI630" s="1"/>
      <c r="WLJ630" s="1"/>
      <c r="WLK630" s="1"/>
      <c r="WLL630" s="1"/>
      <c r="WLM630" s="1"/>
      <c r="WLN630" s="1"/>
      <c r="WLO630" s="1"/>
      <c r="WLP630" s="1"/>
      <c r="WLQ630" s="1"/>
      <c r="WLR630" s="1"/>
      <c r="WLS630" s="1"/>
      <c r="WLT630" s="1"/>
      <c r="WLU630" s="1"/>
      <c r="WLV630" s="1"/>
      <c r="WLW630" s="1"/>
      <c r="WLX630" s="1"/>
      <c r="WLY630" s="1"/>
      <c r="WLZ630" s="1"/>
      <c r="WMA630" s="1"/>
      <c r="WMB630" s="1"/>
      <c r="WMC630" s="1"/>
      <c r="WMD630" s="1"/>
      <c r="WME630" s="1"/>
      <c r="WMF630" s="1"/>
      <c r="WMG630" s="1"/>
      <c r="WMH630" s="1"/>
      <c r="WMI630" s="1"/>
      <c r="WMJ630" s="1"/>
      <c r="WMK630" s="1"/>
      <c r="WML630" s="1"/>
      <c r="WMM630" s="1"/>
      <c r="WMN630" s="1"/>
      <c r="WMO630" s="1"/>
      <c r="WMP630" s="1"/>
      <c r="WMQ630" s="1"/>
      <c r="WMR630" s="1"/>
      <c r="WMS630" s="1"/>
      <c r="WMT630" s="1"/>
      <c r="WMU630" s="1"/>
      <c r="WMV630" s="1"/>
      <c r="WMW630" s="1"/>
      <c r="WMX630" s="1"/>
      <c r="WMY630" s="1"/>
      <c r="WMZ630" s="1"/>
      <c r="WNA630" s="1"/>
      <c r="WNB630" s="1"/>
      <c r="WNC630" s="1"/>
      <c r="WND630" s="1"/>
      <c r="WNE630" s="1"/>
      <c r="WNF630" s="1"/>
      <c r="WNG630" s="1"/>
      <c r="WNH630" s="1"/>
      <c r="WNI630" s="1"/>
      <c r="WNJ630" s="1"/>
      <c r="WNK630" s="1"/>
      <c r="WNL630" s="1"/>
      <c r="WNM630" s="1"/>
      <c r="WNN630" s="1"/>
      <c r="WNO630" s="1"/>
      <c r="WNP630" s="1"/>
      <c r="WNQ630" s="1"/>
      <c r="WNR630" s="1"/>
      <c r="WNS630" s="1"/>
      <c r="WNT630" s="1"/>
      <c r="WNU630" s="1"/>
      <c r="WNV630" s="1"/>
      <c r="WNW630" s="1"/>
      <c r="WNX630" s="1"/>
      <c r="WNY630" s="1"/>
      <c r="WNZ630" s="1"/>
      <c r="WOA630" s="1"/>
      <c r="WOB630" s="1"/>
      <c r="WOC630" s="1"/>
      <c r="WOD630" s="1"/>
      <c r="WOE630" s="1"/>
      <c r="WOF630" s="1"/>
      <c r="WOG630" s="1"/>
      <c r="WOH630" s="1"/>
      <c r="WOI630" s="1"/>
      <c r="WOJ630" s="1"/>
      <c r="WOK630" s="1"/>
      <c r="WOL630" s="1"/>
      <c r="WOM630" s="1"/>
      <c r="WON630" s="1"/>
      <c r="WOO630" s="1"/>
      <c r="WOP630" s="1"/>
      <c r="WOQ630" s="1"/>
      <c r="WOR630" s="1"/>
      <c r="WOS630" s="1"/>
      <c r="WOT630" s="1"/>
      <c r="WOU630" s="1"/>
      <c r="WOV630" s="1"/>
      <c r="WOW630" s="1"/>
      <c r="WOX630" s="1"/>
      <c r="WOY630" s="1"/>
      <c r="WOZ630" s="1"/>
      <c r="WPA630" s="1"/>
      <c r="WPB630" s="1"/>
      <c r="WPC630" s="1"/>
      <c r="WPD630" s="1"/>
      <c r="WPE630" s="1"/>
      <c r="WPF630" s="1"/>
      <c r="WPG630" s="1"/>
      <c r="WPH630" s="1"/>
      <c r="WPI630" s="1"/>
      <c r="WPJ630" s="1"/>
      <c r="WPK630" s="1"/>
      <c r="WPL630" s="1"/>
      <c r="WPM630" s="1"/>
      <c r="WPN630" s="1"/>
      <c r="WPO630" s="1"/>
      <c r="WPP630" s="1"/>
      <c r="WPQ630" s="1"/>
      <c r="WPR630" s="1"/>
      <c r="WPS630" s="1"/>
      <c r="WPT630" s="1"/>
      <c r="WPU630" s="1"/>
      <c r="WPV630" s="1"/>
      <c r="WPW630" s="1"/>
      <c r="WPX630" s="1"/>
      <c r="WPY630" s="1"/>
      <c r="WPZ630" s="1"/>
      <c r="WQA630" s="1"/>
      <c r="WQB630" s="1"/>
      <c r="WQC630" s="1"/>
      <c r="WQD630" s="1"/>
      <c r="WQE630" s="1"/>
      <c r="WQF630" s="1"/>
      <c r="WQG630" s="1"/>
      <c r="WQH630" s="1"/>
      <c r="WQI630" s="1"/>
      <c r="WQJ630" s="1"/>
      <c r="WQK630" s="1"/>
      <c r="WQL630" s="1"/>
      <c r="WQM630" s="1"/>
      <c r="WQN630" s="1"/>
      <c r="WQO630" s="1"/>
      <c r="WQP630" s="1"/>
      <c r="WQQ630" s="1"/>
      <c r="WQR630" s="1"/>
      <c r="WQS630" s="1"/>
      <c r="WQT630" s="1"/>
      <c r="WQU630" s="1"/>
      <c r="WQV630" s="1"/>
      <c r="WQW630" s="1"/>
      <c r="WQX630" s="1"/>
      <c r="WQY630" s="1"/>
      <c r="WQZ630" s="1"/>
      <c r="WRA630" s="1"/>
      <c r="WRB630" s="1"/>
      <c r="WRC630" s="1"/>
      <c r="WRD630" s="1"/>
      <c r="WRE630" s="1"/>
      <c r="WRF630" s="1"/>
      <c r="WRG630" s="1"/>
      <c r="WRH630" s="1"/>
      <c r="WRI630" s="1"/>
      <c r="WRJ630" s="1"/>
      <c r="WRK630" s="1"/>
      <c r="WRL630" s="1"/>
      <c r="WRM630" s="1"/>
      <c r="WRN630" s="1"/>
      <c r="WRO630" s="1"/>
      <c r="WRP630" s="1"/>
      <c r="WRQ630" s="1"/>
      <c r="WRR630" s="1"/>
      <c r="WRS630" s="1"/>
      <c r="WRT630" s="1"/>
      <c r="WRU630" s="1"/>
      <c r="WRV630" s="1"/>
      <c r="WRW630" s="1"/>
      <c r="WRX630" s="1"/>
      <c r="WRY630" s="1"/>
      <c r="WRZ630" s="1"/>
      <c r="WSA630" s="1"/>
      <c r="WSB630" s="1"/>
      <c r="WSC630" s="1"/>
      <c r="WSD630" s="1"/>
      <c r="WSE630" s="1"/>
      <c r="WSF630" s="1"/>
      <c r="WSG630" s="1"/>
      <c r="WSH630" s="1"/>
      <c r="WSI630" s="1"/>
      <c r="WSJ630" s="1"/>
      <c r="WSK630" s="1"/>
      <c r="WSL630" s="1"/>
      <c r="WSM630" s="1"/>
      <c r="WSN630" s="1"/>
      <c r="WSO630" s="1"/>
      <c r="WSP630" s="1"/>
      <c r="WSQ630" s="1"/>
      <c r="WSR630" s="1"/>
      <c r="WSS630" s="1"/>
      <c r="WST630" s="1"/>
      <c r="WSU630" s="1"/>
      <c r="WSV630" s="1"/>
      <c r="WSW630" s="1"/>
      <c r="WSX630" s="1"/>
      <c r="WSY630" s="1"/>
      <c r="WSZ630" s="1"/>
      <c r="WTA630" s="1"/>
      <c r="WTB630" s="1"/>
      <c r="WTC630" s="1"/>
      <c r="WTD630" s="1"/>
      <c r="WTE630" s="1"/>
      <c r="WTF630" s="1"/>
      <c r="WTG630" s="1"/>
      <c r="WTH630" s="1"/>
      <c r="WTI630" s="1"/>
      <c r="WTJ630" s="1"/>
      <c r="WTK630" s="1"/>
      <c r="WTL630" s="1"/>
      <c r="WTM630" s="1"/>
      <c r="WTN630" s="1"/>
      <c r="WTO630" s="1"/>
      <c r="WTP630" s="1"/>
      <c r="WTQ630" s="1"/>
      <c r="WTR630" s="1"/>
      <c r="WTS630" s="1"/>
      <c r="WTT630" s="1"/>
      <c r="WTU630" s="1"/>
      <c r="WTV630" s="1"/>
      <c r="WTW630" s="1"/>
      <c r="WTX630" s="1"/>
      <c r="WTY630" s="1"/>
      <c r="WTZ630" s="1"/>
      <c r="WUA630" s="1"/>
      <c r="WUB630" s="1"/>
      <c r="WUC630" s="1"/>
      <c r="WUD630" s="1"/>
      <c r="WUE630" s="1"/>
      <c r="WUF630" s="1"/>
      <c r="WUG630" s="1"/>
      <c r="WUH630" s="1"/>
      <c r="WUI630" s="1"/>
      <c r="WUJ630" s="1"/>
      <c r="WUK630" s="1"/>
      <c r="WUL630" s="1"/>
      <c r="WUM630" s="1"/>
      <c r="WUN630" s="1"/>
      <c r="WUO630" s="1"/>
      <c r="WUP630" s="1"/>
      <c r="WUQ630" s="1"/>
      <c r="WUR630" s="1"/>
      <c r="WUS630" s="1"/>
      <c r="WUT630" s="1"/>
      <c r="WUU630" s="1"/>
      <c r="WUV630" s="1"/>
      <c r="WUW630" s="1"/>
      <c r="WUX630" s="1"/>
      <c r="WUY630" s="1"/>
      <c r="WUZ630" s="1"/>
      <c r="WVA630" s="1"/>
      <c r="WVB630" s="1"/>
      <c r="WVC630" s="1"/>
      <c r="WVD630" s="1"/>
      <c r="WVE630" s="1"/>
      <c r="WVF630" s="1"/>
      <c r="WVG630" s="1"/>
      <c r="WVH630" s="1"/>
      <c r="WVI630" s="1"/>
      <c r="WVJ630" s="1"/>
      <c r="WVK630" s="1"/>
      <c r="WVL630" s="1"/>
      <c r="WVM630" s="1"/>
      <c r="WVN630" s="1"/>
      <c r="WVO630" s="1"/>
      <c r="WVP630" s="1"/>
      <c r="WVQ630" s="1"/>
      <c r="WVR630" s="1"/>
      <c r="WVS630" s="1"/>
      <c r="WVT630" s="1"/>
      <c r="WVU630" s="1"/>
      <c r="WVV630" s="1"/>
      <c r="WVW630" s="1"/>
      <c r="WVX630" s="1"/>
      <c r="WVY630" s="1"/>
      <c r="WVZ630" s="1"/>
      <c r="WWA630" s="1"/>
      <c r="WWB630" s="1"/>
      <c r="WWC630" s="1"/>
      <c r="WWD630" s="1"/>
      <c r="WWE630" s="1"/>
      <c r="WWF630" s="1"/>
      <c r="WWG630" s="1"/>
      <c r="WWH630" s="1"/>
      <c r="WWI630" s="1"/>
      <c r="WWJ630" s="1"/>
      <c r="WWK630" s="1"/>
      <c r="WWL630" s="1"/>
      <c r="WWM630" s="1"/>
      <c r="WWN630" s="1"/>
      <c r="WWO630" s="1"/>
      <c r="WWP630" s="1"/>
      <c r="WWQ630" s="1"/>
      <c r="WWR630" s="1"/>
      <c r="WWS630" s="1"/>
      <c r="WWT630" s="1"/>
      <c r="WWU630" s="1"/>
      <c r="WWV630" s="1"/>
      <c r="WWW630" s="1"/>
      <c r="WWX630" s="1"/>
      <c r="WWY630" s="1"/>
      <c r="WWZ630" s="1"/>
      <c r="WXA630" s="1"/>
      <c r="WXB630" s="1"/>
      <c r="WXC630" s="1"/>
      <c r="WXD630" s="1"/>
      <c r="WXE630" s="1"/>
      <c r="WXF630" s="1"/>
      <c r="WXG630" s="1"/>
      <c r="WXH630" s="1"/>
      <c r="WXI630" s="1"/>
      <c r="WXJ630" s="1"/>
      <c r="WXK630" s="1"/>
      <c r="WXL630" s="1"/>
      <c r="WXM630" s="1"/>
      <c r="WXN630" s="1"/>
      <c r="WXO630" s="1"/>
      <c r="WXP630" s="1"/>
      <c r="WXQ630" s="1"/>
      <c r="WXR630" s="1"/>
      <c r="WXS630" s="1"/>
      <c r="WXT630" s="1"/>
      <c r="WXU630" s="1"/>
      <c r="WXV630" s="1"/>
      <c r="WXW630" s="1"/>
      <c r="WXX630" s="1"/>
      <c r="WXY630" s="1"/>
      <c r="WXZ630" s="1"/>
      <c r="WYA630" s="1"/>
      <c r="WYB630" s="1"/>
      <c r="WYC630" s="1"/>
      <c r="WYD630" s="1"/>
      <c r="WYE630" s="1"/>
      <c r="WYF630" s="1"/>
      <c r="WYG630" s="1"/>
      <c r="WYH630" s="1"/>
      <c r="WYI630" s="1"/>
      <c r="WYJ630" s="1"/>
      <c r="WYK630" s="1"/>
      <c r="WYL630" s="1"/>
      <c r="WYM630" s="1"/>
      <c r="WYN630" s="1"/>
      <c r="WYO630" s="1"/>
      <c r="WYP630" s="1"/>
      <c r="WYQ630" s="1"/>
      <c r="WYR630" s="1"/>
      <c r="WYS630" s="1"/>
      <c r="WYT630" s="1"/>
      <c r="WYU630" s="1"/>
      <c r="WYV630" s="1"/>
      <c r="WYW630" s="1"/>
      <c r="WYX630" s="1"/>
      <c r="WYY630" s="1"/>
      <c r="WYZ630" s="1"/>
      <c r="WZA630" s="1"/>
      <c r="WZB630" s="1"/>
      <c r="WZC630" s="1"/>
      <c r="WZD630" s="1"/>
      <c r="WZE630" s="1"/>
      <c r="WZF630" s="1"/>
      <c r="WZG630" s="1"/>
      <c r="WZH630" s="1"/>
      <c r="WZI630" s="1"/>
      <c r="WZJ630" s="1"/>
      <c r="WZK630" s="1"/>
      <c r="WZL630" s="1"/>
      <c r="WZM630" s="1"/>
      <c r="WZN630" s="1"/>
      <c r="WZO630" s="1"/>
      <c r="WZP630" s="1"/>
      <c r="WZQ630" s="1"/>
      <c r="WZR630" s="1"/>
      <c r="WZS630" s="1"/>
      <c r="WZT630" s="1"/>
      <c r="WZU630" s="1"/>
      <c r="WZV630" s="1"/>
      <c r="WZW630" s="1"/>
      <c r="WZX630" s="1"/>
      <c r="WZY630" s="1"/>
      <c r="WZZ630" s="1"/>
      <c r="XAA630" s="1"/>
      <c r="XAB630" s="1"/>
      <c r="XAC630" s="1"/>
      <c r="XAD630" s="1"/>
      <c r="XAE630" s="1"/>
      <c r="XAF630" s="1"/>
      <c r="XAG630" s="1"/>
      <c r="XAH630" s="1"/>
      <c r="XAI630" s="1"/>
      <c r="XAJ630" s="1"/>
      <c r="XAK630" s="1"/>
      <c r="XAL630" s="1"/>
      <c r="XAM630" s="1"/>
      <c r="XAN630" s="1"/>
      <c r="XAO630" s="1"/>
      <c r="XAP630" s="1"/>
      <c r="XAQ630" s="1"/>
      <c r="XAR630" s="1"/>
      <c r="XAS630" s="1"/>
      <c r="XAT630" s="1"/>
      <c r="XAU630" s="1"/>
      <c r="XAV630" s="1"/>
      <c r="XAW630" s="1"/>
      <c r="XAX630" s="1"/>
      <c r="XAY630" s="1"/>
      <c r="XAZ630" s="1"/>
      <c r="XBA630" s="1"/>
      <c r="XBB630" s="1"/>
      <c r="XBC630" s="1"/>
      <c r="XBD630" s="1"/>
      <c r="XBE630" s="1"/>
      <c r="XBF630" s="1"/>
      <c r="XBG630" s="1"/>
      <c r="XBH630" s="1"/>
      <c r="XBI630" s="1"/>
      <c r="XBJ630" s="1"/>
      <c r="XBK630" s="1"/>
      <c r="XBL630" s="1"/>
      <c r="XBM630" s="1"/>
      <c r="XBN630" s="1"/>
      <c r="XBO630" s="1"/>
      <c r="XBP630" s="1"/>
      <c r="XBQ630" s="1"/>
      <c r="XBR630" s="1"/>
      <c r="XBS630" s="1"/>
      <c r="XBT630" s="1"/>
      <c r="XBU630" s="1"/>
      <c r="XBV630" s="1"/>
      <c r="XBW630" s="1"/>
      <c r="XBX630" s="1"/>
      <c r="XBY630" s="1"/>
      <c r="XBZ630" s="1"/>
      <c r="XCA630" s="1"/>
      <c r="XCB630" s="1"/>
      <c r="XCC630" s="1"/>
      <c r="XCD630" s="1"/>
      <c r="XCE630" s="1"/>
      <c r="XCF630" s="1"/>
      <c r="XCG630" s="1"/>
      <c r="XCH630" s="1"/>
      <c r="XCI630" s="1"/>
      <c r="XCJ630" s="1"/>
      <c r="XCK630" s="1"/>
      <c r="XCL630" s="1"/>
      <c r="XCM630" s="1"/>
      <c r="XCN630" s="1"/>
      <c r="XCO630" s="1"/>
      <c r="XCP630" s="1"/>
      <c r="XCQ630" s="1"/>
      <c r="XCR630" s="1"/>
      <c r="XCS630" s="1"/>
      <c r="XCT630" s="1"/>
      <c r="XCU630" s="1"/>
      <c r="XCV630" s="1"/>
      <c r="XCW630" s="1"/>
      <c r="XCX630" s="1"/>
      <c r="XCY630" s="1"/>
      <c r="XCZ630" s="1"/>
      <c r="XDA630" s="1"/>
      <c r="XDB630" s="1"/>
      <c r="XDC630" s="1"/>
      <c r="XDD630" s="1"/>
      <c r="XDE630" s="1"/>
      <c r="XDF630" s="1"/>
      <c r="XDG630" s="1"/>
      <c r="XDH630" s="1"/>
      <c r="XDI630" s="1"/>
      <c r="XDJ630" s="1"/>
      <c r="XDK630" s="1"/>
      <c r="XDL630" s="1"/>
      <c r="XDM630" s="1"/>
      <c r="XDN630" s="1"/>
      <c r="XDO630" s="1"/>
      <c r="XDP630" s="1"/>
      <c r="XDQ630" s="1"/>
      <c r="XDR630" s="1"/>
      <c r="XDS630" s="1"/>
      <c r="XDT630" s="1"/>
      <c r="XDU630" s="1"/>
      <c r="XDV630" s="1"/>
      <c r="XDW630" s="1"/>
      <c r="XDX630" s="1"/>
      <c r="XDY630" s="1"/>
      <c r="XDZ630" s="1"/>
      <c r="XEA630" s="1"/>
      <c r="XEB630" s="1"/>
      <c r="XEC630" s="1"/>
      <c r="XED630" s="1"/>
      <c r="XEE630" s="1"/>
      <c r="XEF630" s="1"/>
      <c r="XEG630" s="1"/>
      <c r="XEH630" s="1"/>
      <c r="XEI630" s="1"/>
      <c r="XEJ630" s="1"/>
      <c r="XEK630" s="1"/>
      <c r="XEL630" s="1"/>
      <c r="XEM630" s="1"/>
      <c r="XEN630" s="1"/>
      <c r="XEO630" s="1"/>
      <c r="XEP630" s="1"/>
      <c r="XEQ630" s="1"/>
      <c r="XER630" s="1"/>
      <c r="XES630" s="1"/>
      <c r="XET630" s="1"/>
    </row>
    <row r="631" spans="1:97 13756:16374" ht="33.75">
      <c r="A631" s="21" t="s">
        <v>1724</v>
      </c>
      <c r="B631" s="21" t="s">
        <v>166</v>
      </c>
      <c r="C631" s="21" t="s">
        <v>101</v>
      </c>
      <c r="D631" s="35" t="s">
        <v>1534</v>
      </c>
      <c r="E631" s="38" t="s">
        <v>48</v>
      </c>
      <c r="F631" s="21" t="s">
        <v>99</v>
      </c>
      <c r="G631" s="21" t="s">
        <v>173</v>
      </c>
      <c r="H631" s="35">
        <v>1</v>
      </c>
      <c r="I631" s="21" t="s">
        <v>90</v>
      </c>
      <c r="J631" s="21" t="s">
        <v>1268</v>
      </c>
      <c r="K631" s="24">
        <v>18000000</v>
      </c>
      <c r="L631" s="21" t="s">
        <v>1125</v>
      </c>
      <c r="M631" s="30">
        <v>41699</v>
      </c>
      <c r="N631" s="21" t="s">
        <v>1042</v>
      </c>
      <c r="O631" s="21" t="s">
        <v>30</v>
      </c>
    </row>
    <row r="632" spans="1:97 13756:16374" ht="33.75">
      <c r="A632" s="21" t="s">
        <v>1725</v>
      </c>
      <c r="B632" s="21" t="s">
        <v>166</v>
      </c>
      <c r="C632" s="21" t="s">
        <v>101</v>
      </c>
      <c r="D632" s="35" t="s">
        <v>1534</v>
      </c>
      <c r="E632" s="38" t="s">
        <v>48</v>
      </c>
      <c r="F632" s="21" t="s">
        <v>99</v>
      </c>
      <c r="G632" s="21" t="s">
        <v>173</v>
      </c>
      <c r="H632" s="35">
        <v>1</v>
      </c>
      <c r="I632" s="21" t="s">
        <v>162</v>
      </c>
      <c r="J632" s="21" t="s">
        <v>1206</v>
      </c>
      <c r="K632" s="24">
        <v>18000000</v>
      </c>
      <c r="L632" s="21" t="s">
        <v>1125</v>
      </c>
      <c r="M632" s="30">
        <v>41699</v>
      </c>
      <c r="N632" s="21" t="s">
        <v>1042</v>
      </c>
      <c r="O632" s="21" t="s">
        <v>30</v>
      </c>
    </row>
    <row r="633" spans="1:97 13756:16374" ht="33.75">
      <c r="A633" s="21" t="s">
        <v>1726</v>
      </c>
      <c r="B633" s="21" t="s">
        <v>166</v>
      </c>
      <c r="C633" s="21" t="s">
        <v>101</v>
      </c>
      <c r="D633" s="35" t="s">
        <v>1534</v>
      </c>
      <c r="E633" s="38" t="s">
        <v>48</v>
      </c>
      <c r="F633" s="21" t="s">
        <v>99</v>
      </c>
      <c r="G633" s="21" t="s">
        <v>173</v>
      </c>
      <c r="H633" s="35">
        <v>1</v>
      </c>
      <c r="I633" s="21" t="s">
        <v>164</v>
      </c>
      <c r="J633" s="21" t="s">
        <v>1182</v>
      </c>
      <c r="K633" s="24">
        <v>18000000</v>
      </c>
      <c r="L633" s="21" t="s">
        <v>1125</v>
      </c>
      <c r="M633" s="30">
        <v>41699</v>
      </c>
      <c r="N633" s="21" t="s">
        <v>1042</v>
      </c>
      <c r="O633" s="21" t="s">
        <v>30</v>
      </c>
    </row>
    <row r="634" spans="1:97 13756:16374" ht="33.75">
      <c r="A634" s="21" t="s">
        <v>1727</v>
      </c>
      <c r="B634" s="21" t="s">
        <v>166</v>
      </c>
      <c r="C634" s="21" t="s">
        <v>101</v>
      </c>
      <c r="D634" s="35" t="s">
        <v>1534</v>
      </c>
      <c r="E634" s="38" t="s">
        <v>48</v>
      </c>
      <c r="F634" s="21" t="s">
        <v>99</v>
      </c>
      <c r="G634" s="21" t="s">
        <v>173</v>
      </c>
      <c r="H634" s="35">
        <v>1</v>
      </c>
      <c r="I634" s="21" t="s">
        <v>29</v>
      </c>
      <c r="J634" s="21" t="s">
        <v>1105</v>
      </c>
      <c r="K634" s="24">
        <v>18000000</v>
      </c>
      <c r="L634" s="21" t="s">
        <v>1125</v>
      </c>
      <c r="M634" s="30">
        <v>41699</v>
      </c>
      <c r="N634" s="21" t="s">
        <v>1042</v>
      </c>
      <c r="O634" s="21" t="s">
        <v>30</v>
      </c>
    </row>
    <row r="635" spans="1:97 13756:16374" ht="33.75">
      <c r="A635" s="21" t="s">
        <v>1728</v>
      </c>
      <c r="B635" s="21" t="s">
        <v>166</v>
      </c>
      <c r="C635" s="21" t="s">
        <v>101</v>
      </c>
      <c r="D635" s="35" t="s">
        <v>1534</v>
      </c>
      <c r="E635" s="38" t="s">
        <v>48</v>
      </c>
      <c r="F635" s="21" t="s">
        <v>99</v>
      </c>
      <c r="G635" s="21" t="s">
        <v>173</v>
      </c>
      <c r="H635" s="35">
        <v>1</v>
      </c>
      <c r="I635" s="21" t="s">
        <v>1729</v>
      </c>
      <c r="J635" s="21" t="s">
        <v>1267</v>
      </c>
      <c r="K635" s="24">
        <v>18000000</v>
      </c>
      <c r="L635" s="21" t="s">
        <v>1125</v>
      </c>
      <c r="M635" s="30">
        <v>41699</v>
      </c>
      <c r="N635" s="21" t="s">
        <v>1042</v>
      </c>
      <c r="O635" s="21" t="s">
        <v>30</v>
      </c>
    </row>
    <row r="636" spans="1:97 13756:16374" ht="45">
      <c r="A636" s="21" t="s">
        <v>1730</v>
      </c>
      <c r="B636" s="50" t="s">
        <v>94</v>
      </c>
      <c r="C636" s="50" t="s">
        <v>123</v>
      </c>
      <c r="D636" s="99" t="s">
        <v>1558</v>
      </c>
      <c r="E636" s="38" t="s">
        <v>48</v>
      </c>
      <c r="F636" s="99">
        <v>876</v>
      </c>
      <c r="G636" s="28" t="s">
        <v>35</v>
      </c>
      <c r="H636" s="99">
        <v>1</v>
      </c>
      <c r="I636" s="99">
        <v>50401000000</v>
      </c>
      <c r="J636" s="35" t="s">
        <v>1264</v>
      </c>
      <c r="K636" s="100">
        <v>6500000</v>
      </c>
      <c r="L636" s="60" t="s">
        <v>1125</v>
      </c>
      <c r="M636" s="30">
        <v>41639</v>
      </c>
      <c r="N636" s="99" t="s">
        <v>1058</v>
      </c>
      <c r="O636" s="99" t="s">
        <v>30</v>
      </c>
    </row>
    <row r="637" spans="1:97 13756:16374" s="49" customFormat="1" ht="45">
      <c r="A637" s="21" t="s">
        <v>1731</v>
      </c>
      <c r="B637" s="44" t="s">
        <v>354</v>
      </c>
      <c r="C637" s="44" t="s">
        <v>1644</v>
      </c>
      <c r="D637" s="45" t="s">
        <v>1537</v>
      </c>
      <c r="E637" s="38" t="s">
        <v>48</v>
      </c>
      <c r="F637" s="44" t="s">
        <v>99</v>
      </c>
      <c r="G637" s="45" t="s">
        <v>173</v>
      </c>
      <c r="H637" s="45">
        <v>1</v>
      </c>
      <c r="I637" s="21" t="s">
        <v>1538</v>
      </c>
      <c r="J637" s="45" t="s">
        <v>1539</v>
      </c>
      <c r="K637" s="46">
        <v>4000000</v>
      </c>
      <c r="L637" s="44" t="s">
        <v>1125</v>
      </c>
      <c r="M637" s="47">
        <v>41639</v>
      </c>
      <c r="N637" s="35" t="s">
        <v>1042</v>
      </c>
      <c r="O637" s="45" t="s">
        <v>30</v>
      </c>
    </row>
    <row r="638" spans="1:97 13756:16374" ht="33.75">
      <c r="A638" s="21" t="s">
        <v>1737</v>
      </c>
      <c r="B638" s="21" t="s">
        <v>1034</v>
      </c>
      <c r="C638" s="21" t="s">
        <v>1035</v>
      </c>
      <c r="D638" s="35" t="s">
        <v>1533</v>
      </c>
      <c r="E638" s="21" t="s">
        <v>1738</v>
      </c>
      <c r="F638" s="27" t="s">
        <v>99</v>
      </c>
      <c r="G638" s="28" t="s">
        <v>173</v>
      </c>
      <c r="H638" s="35">
        <v>100</v>
      </c>
      <c r="I638" s="21" t="s">
        <v>132</v>
      </c>
      <c r="J638" s="28" t="s">
        <v>134</v>
      </c>
      <c r="K638" s="24">
        <v>187000000</v>
      </c>
      <c r="L638" s="21" t="s">
        <v>1125</v>
      </c>
      <c r="M638" s="25">
        <v>41759</v>
      </c>
      <c r="N638" s="35" t="s">
        <v>1042</v>
      </c>
      <c r="O638" s="22" t="s">
        <v>30</v>
      </c>
    </row>
    <row r="639" spans="1:97 13756:16374" ht="33.75">
      <c r="A639" s="21" t="s">
        <v>1739</v>
      </c>
      <c r="B639" s="21" t="s">
        <v>1036</v>
      </c>
      <c r="C639" s="21" t="s">
        <v>1037</v>
      </c>
      <c r="D639" s="35" t="s">
        <v>1533</v>
      </c>
      <c r="E639" s="21" t="s">
        <v>1738</v>
      </c>
      <c r="F639" s="27" t="s">
        <v>1740</v>
      </c>
      <c r="G639" s="28" t="s">
        <v>173</v>
      </c>
      <c r="H639" s="35">
        <v>100</v>
      </c>
      <c r="I639" s="21" t="s">
        <v>132</v>
      </c>
      <c r="J639" s="28" t="s">
        <v>134</v>
      </c>
      <c r="K639" s="24">
        <v>187000000</v>
      </c>
      <c r="L639" s="21" t="s">
        <v>1125</v>
      </c>
      <c r="M639" s="25">
        <v>41759</v>
      </c>
      <c r="N639" s="35" t="s">
        <v>1042</v>
      </c>
      <c r="O639" s="22" t="s">
        <v>30</v>
      </c>
    </row>
    <row r="640" spans="1:97 13756:16374" ht="33.75">
      <c r="A640" s="21" t="s">
        <v>1741</v>
      </c>
      <c r="B640" s="21" t="s">
        <v>1742</v>
      </c>
      <c r="C640" s="21" t="s">
        <v>1743</v>
      </c>
      <c r="D640" s="35" t="s">
        <v>1533</v>
      </c>
      <c r="E640" s="21" t="s">
        <v>1738</v>
      </c>
      <c r="F640" s="27" t="s">
        <v>1744</v>
      </c>
      <c r="G640" s="28" t="s">
        <v>173</v>
      </c>
      <c r="H640" s="35">
        <v>200</v>
      </c>
      <c r="I640" s="21" t="s">
        <v>132</v>
      </c>
      <c r="J640" s="28" t="s">
        <v>134</v>
      </c>
      <c r="K640" s="24">
        <v>374000000</v>
      </c>
      <c r="L640" s="21" t="s">
        <v>1125</v>
      </c>
      <c r="M640" s="25">
        <v>41759</v>
      </c>
      <c r="N640" s="35" t="s">
        <v>1042</v>
      </c>
      <c r="O640" s="22" t="s">
        <v>30</v>
      </c>
    </row>
    <row r="641" spans="1:15" ht="33.75">
      <c r="A641" s="21" t="s">
        <v>1745</v>
      </c>
      <c r="B641" s="21" t="s">
        <v>1746</v>
      </c>
      <c r="C641" s="21" t="s">
        <v>1747</v>
      </c>
      <c r="D641" s="35" t="s">
        <v>1533</v>
      </c>
      <c r="E641" s="21" t="s">
        <v>1738</v>
      </c>
      <c r="F641" s="27" t="s">
        <v>1748</v>
      </c>
      <c r="G641" s="28" t="s">
        <v>173</v>
      </c>
      <c r="H641" s="35">
        <v>200</v>
      </c>
      <c r="I641" s="21" t="s">
        <v>132</v>
      </c>
      <c r="J641" s="28" t="s">
        <v>134</v>
      </c>
      <c r="K641" s="24">
        <v>374000000</v>
      </c>
      <c r="L641" s="21" t="s">
        <v>1125</v>
      </c>
      <c r="M641" s="25">
        <v>41759</v>
      </c>
      <c r="N641" s="35" t="s">
        <v>1042</v>
      </c>
      <c r="O641" s="22" t="s">
        <v>30</v>
      </c>
    </row>
    <row r="642" spans="1:15" ht="45">
      <c r="A642" s="21" t="s">
        <v>1749</v>
      </c>
      <c r="B642" s="50" t="s">
        <v>1750</v>
      </c>
      <c r="C642" s="50" t="s">
        <v>1751</v>
      </c>
      <c r="D642" s="120" t="s">
        <v>1752</v>
      </c>
      <c r="E642" s="38" t="s">
        <v>48</v>
      </c>
      <c r="F642" s="50" t="s">
        <v>99</v>
      </c>
      <c r="G642" s="120" t="s">
        <v>173</v>
      </c>
      <c r="H642" s="120">
        <v>1</v>
      </c>
      <c r="I642" s="50" t="s">
        <v>1753</v>
      </c>
      <c r="J642" s="120" t="s">
        <v>1754</v>
      </c>
      <c r="K642" s="51">
        <v>650000</v>
      </c>
      <c r="L642" s="21" t="s">
        <v>1125</v>
      </c>
      <c r="M642" s="52">
        <v>41609</v>
      </c>
      <c r="N642" s="35" t="s">
        <v>1058</v>
      </c>
      <c r="O642" s="120" t="s">
        <v>30</v>
      </c>
    </row>
    <row r="643" spans="1:15" ht="33.75">
      <c r="A643" s="21" t="s">
        <v>1755</v>
      </c>
      <c r="B643" s="37" t="s">
        <v>1196</v>
      </c>
      <c r="C643" s="37" t="s">
        <v>100</v>
      </c>
      <c r="D643" s="39" t="s">
        <v>1756</v>
      </c>
      <c r="E643" s="38" t="s">
        <v>48</v>
      </c>
      <c r="F643" s="37" t="s">
        <v>99</v>
      </c>
      <c r="G643" s="39" t="s">
        <v>173</v>
      </c>
      <c r="H643" s="39">
        <v>1</v>
      </c>
      <c r="I643" s="27" t="s">
        <v>339</v>
      </c>
      <c r="J643" s="28" t="s">
        <v>1299</v>
      </c>
      <c r="K643" s="40">
        <v>1600000</v>
      </c>
      <c r="L643" s="27" t="s">
        <v>1125</v>
      </c>
      <c r="M643" s="41">
        <v>41639</v>
      </c>
      <c r="N643" s="28" t="s">
        <v>1042</v>
      </c>
      <c r="O643" s="39" t="s">
        <v>71</v>
      </c>
    </row>
    <row r="644" spans="1:15" ht="67.5">
      <c r="A644" s="21" t="s">
        <v>1757</v>
      </c>
      <c r="B644" s="37" t="s">
        <v>216</v>
      </c>
      <c r="C644" s="37" t="s">
        <v>211</v>
      </c>
      <c r="D644" s="37" t="s">
        <v>1354</v>
      </c>
      <c r="E644" s="38" t="s">
        <v>48</v>
      </c>
      <c r="F644" s="37">
        <v>876</v>
      </c>
      <c r="G644" s="39" t="s">
        <v>35</v>
      </c>
      <c r="H644" s="39">
        <v>1</v>
      </c>
      <c r="I644" s="37" t="s">
        <v>29</v>
      </c>
      <c r="J644" s="39" t="s">
        <v>1105</v>
      </c>
      <c r="K644" s="40">
        <v>600000</v>
      </c>
      <c r="L644" s="37" t="s">
        <v>1125</v>
      </c>
      <c r="M644" s="41">
        <v>41639</v>
      </c>
      <c r="N644" s="53" t="s">
        <v>1038</v>
      </c>
      <c r="O644" s="54" t="s">
        <v>30</v>
      </c>
    </row>
    <row r="645" spans="1:15" ht="45">
      <c r="A645" s="21" t="s">
        <v>1758</v>
      </c>
      <c r="B645" s="44" t="s">
        <v>1759</v>
      </c>
      <c r="C645" s="21" t="s">
        <v>123</v>
      </c>
      <c r="D645" s="35" t="s">
        <v>1760</v>
      </c>
      <c r="E645" s="38" t="s">
        <v>48</v>
      </c>
      <c r="F645" s="44" t="s">
        <v>34</v>
      </c>
      <c r="G645" s="35" t="s">
        <v>35</v>
      </c>
      <c r="H645" s="45">
        <v>1</v>
      </c>
      <c r="I645" s="44" t="s">
        <v>1411</v>
      </c>
      <c r="J645" s="45" t="s">
        <v>1259</v>
      </c>
      <c r="K645" s="24">
        <v>1913296</v>
      </c>
      <c r="L645" s="35" t="s">
        <v>1125</v>
      </c>
      <c r="M645" s="47">
        <v>41609</v>
      </c>
      <c r="N645" s="35" t="s">
        <v>1058</v>
      </c>
      <c r="O645" s="35" t="s">
        <v>30</v>
      </c>
    </row>
    <row r="646" spans="1:15" ht="56.25">
      <c r="A646" s="21" t="s">
        <v>1761</v>
      </c>
      <c r="B646" s="21" t="s">
        <v>381</v>
      </c>
      <c r="C646" s="21" t="s">
        <v>378</v>
      </c>
      <c r="D646" s="35" t="s">
        <v>1762</v>
      </c>
      <c r="E646" s="38" t="s">
        <v>48</v>
      </c>
      <c r="F646" s="21" t="s">
        <v>34</v>
      </c>
      <c r="G646" s="35" t="s">
        <v>35</v>
      </c>
      <c r="H646" s="35" t="s">
        <v>77</v>
      </c>
      <c r="I646" s="21" t="s">
        <v>29</v>
      </c>
      <c r="J646" s="35" t="s">
        <v>1105</v>
      </c>
      <c r="K646" s="24">
        <v>3397000</v>
      </c>
      <c r="L646" s="21" t="s">
        <v>1125</v>
      </c>
      <c r="M646" s="25">
        <v>41609</v>
      </c>
      <c r="N646" s="35" t="s">
        <v>1058</v>
      </c>
      <c r="O646" s="35" t="s">
        <v>30</v>
      </c>
    </row>
    <row r="647" spans="1:15" ht="33.75">
      <c r="A647" s="21" t="s">
        <v>1763</v>
      </c>
      <c r="B647" s="21" t="s">
        <v>1036</v>
      </c>
      <c r="C647" s="21" t="s">
        <v>1037</v>
      </c>
      <c r="D647" s="35" t="s">
        <v>1764</v>
      </c>
      <c r="E647" s="38" t="s">
        <v>48</v>
      </c>
      <c r="F647" s="21" t="s">
        <v>99</v>
      </c>
      <c r="G647" s="35" t="s">
        <v>173</v>
      </c>
      <c r="H647" s="24">
        <v>65</v>
      </c>
      <c r="I647" s="21" t="s">
        <v>132</v>
      </c>
      <c r="J647" s="35" t="s">
        <v>134</v>
      </c>
      <c r="K647" s="24">
        <v>120250000</v>
      </c>
      <c r="L647" s="21" t="s">
        <v>1125</v>
      </c>
      <c r="M647" s="25">
        <v>41639</v>
      </c>
      <c r="N647" s="35" t="s">
        <v>1042</v>
      </c>
      <c r="O647" s="35" t="s">
        <v>30</v>
      </c>
    </row>
    <row r="648" spans="1:15" ht="33.75">
      <c r="A648" s="21" t="s">
        <v>1765</v>
      </c>
      <c r="B648" s="21" t="s">
        <v>1036</v>
      </c>
      <c r="C648" s="21" t="s">
        <v>1037</v>
      </c>
      <c r="D648" s="35" t="s">
        <v>1764</v>
      </c>
      <c r="E648" s="38" t="s">
        <v>48</v>
      </c>
      <c r="F648" s="21" t="s">
        <v>99</v>
      </c>
      <c r="G648" s="35" t="s">
        <v>173</v>
      </c>
      <c r="H648" s="24">
        <v>75</v>
      </c>
      <c r="I648" s="21" t="s">
        <v>132</v>
      </c>
      <c r="J648" s="35" t="s">
        <v>134</v>
      </c>
      <c r="K648" s="24">
        <v>138750000</v>
      </c>
      <c r="L648" s="21" t="s">
        <v>1125</v>
      </c>
      <c r="M648" s="25">
        <v>41639</v>
      </c>
      <c r="N648" s="35" t="s">
        <v>1042</v>
      </c>
      <c r="O648" s="35" t="s">
        <v>30</v>
      </c>
    </row>
    <row r="649" spans="1:15" ht="45">
      <c r="A649" s="21" t="s">
        <v>1766</v>
      </c>
      <c r="B649" s="21" t="s">
        <v>352</v>
      </c>
      <c r="C649" s="21" t="s">
        <v>101</v>
      </c>
      <c r="D649" s="35" t="s">
        <v>1866</v>
      </c>
      <c r="E649" s="38" t="s">
        <v>48</v>
      </c>
      <c r="F649" s="21" t="s">
        <v>99</v>
      </c>
      <c r="G649" s="21" t="s">
        <v>173</v>
      </c>
      <c r="H649" s="35">
        <v>3</v>
      </c>
      <c r="I649" s="21" t="s">
        <v>132</v>
      </c>
      <c r="J649" s="21" t="s">
        <v>134</v>
      </c>
      <c r="K649" s="62">
        <v>372127965</v>
      </c>
      <c r="L649" s="21" t="s">
        <v>1125</v>
      </c>
      <c r="M649" s="25">
        <v>41974</v>
      </c>
      <c r="N649" s="21" t="s">
        <v>1042</v>
      </c>
      <c r="O649" s="21" t="s">
        <v>30</v>
      </c>
    </row>
    <row r="650" spans="1:15" ht="45">
      <c r="A650" s="21" t="s">
        <v>1767</v>
      </c>
      <c r="B650" s="44" t="s">
        <v>354</v>
      </c>
      <c r="C650" s="44" t="s">
        <v>1768</v>
      </c>
      <c r="D650" s="45" t="s">
        <v>1769</v>
      </c>
      <c r="E650" s="38" t="s">
        <v>48</v>
      </c>
      <c r="F650" s="44" t="s">
        <v>99</v>
      </c>
      <c r="G650" s="45" t="s">
        <v>173</v>
      </c>
      <c r="H650" s="45">
        <v>1</v>
      </c>
      <c r="I650" s="44" t="s">
        <v>353</v>
      </c>
      <c r="J650" s="45" t="s">
        <v>1539</v>
      </c>
      <c r="K650" s="46">
        <v>4000000</v>
      </c>
      <c r="L650" s="21" t="s">
        <v>1125</v>
      </c>
      <c r="M650" s="25">
        <v>41820</v>
      </c>
      <c r="N650" s="35" t="s">
        <v>1058</v>
      </c>
      <c r="O650" s="45" t="s">
        <v>30</v>
      </c>
    </row>
    <row r="651" spans="1:15" s="49" customFormat="1" ht="33.75">
      <c r="A651" s="21" t="s">
        <v>1770</v>
      </c>
      <c r="B651" s="21" t="s">
        <v>1196</v>
      </c>
      <c r="C651" s="21" t="s">
        <v>100</v>
      </c>
      <c r="D651" s="35" t="s">
        <v>1197</v>
      </c>
      <c r="E651" s="38" t="s">
        <v>48</v>
      </c>
      <c r="F651" s="21" t="s">
        <v>99</v>
      </c>
      <c r="G651" s="35" t="s">
        <v>173</v>
      </c>
      <c r="H651" s="35">
        <v>1</v>
      </c>
      <c r="I651" s="21" t="s">
        <v>165</v>
      </c>
      <c r="J651" s="35" t="s">
        <v>1206</v>
      </c>
      <c r="K651" s="24">
        <v>600000</v>
      </c>
      <c r="L651" s="27" t="s">
        <v>1125</v>
      </c>
      <c r="M651" s="25">
        <v>41699</v>
      </c>
      <c r="N651" s="28" t="s">
        <v>1042</v>
      </c>
      <c r="O651" s="35" t="s">
        <v>71</v>
      </c>
    </row>
    <row r="652" spans="1:15" s="49" customFormat="1" ht="33.75">
      <c r="A652" s="21" t="s">
        <v>1771</v>
      </c>
      <c r="B652" s="21" t="s">
        <v>1196</v>
      </c>
      <c r="C652" s="21" t="s">
        <v>1429</v>
      </c>
      <c r="D652" s="35" t="s">
        <v>270</v>
      </c>
      <c r="E652" s="38" t="s">
        <v>48</v>
      </c>
      <c r="F652" s="21" t="s">
        <v>99</v>
      </c>
      <c r="G652" s="35" t="s">
        <v>173</v>
      </c>
      <c r="H652" s="35">
        <v>3</v>
      </c>
      <c r="I652" s="21" t="s">
        <v>162</v>
      </c>
      <c r="J652" s="35" t="s">
        <v>1206</v>
      </c>
      <c r="K652" s="24">
        <v>11000000</v>
      </c>
      <c r="L652" s="21" t="s">
        <v>1125</v>
      </c>
      <c r="M652" s="25">
        <v>41699</v>
      </c>
      <c r="N652" s="35" t="s">
        <v>1042</v>
      </c>
      <c r="O652" s="35" t="s">
        <v>71</v>
      </c>
    </row>
    <row r="653" spans="1:15" ht="112.5">
      <c r="A653" s="21" t="s">
        <v>1778</v>
      </c>
      <c r="B653" s="27" t="s">
        <v>1779</v>
      </c>
      <c r="C653" s="27" t="s">
        <v>1780</v>
      </c>
      <c r="D653" s="28" t="s">
        <v>2007</v>
      </c>
      <c r="E653" s="38" t="s">
        <v>48</v>
      </c>
      <c r="F653" s="27" t="s">
        <v>34</v>
      </c>
      <c r="G653" s="35" t="s">
        <v>35</v>
      </c>
      <c r="H653" s="29" t="s">
        <v>1781</v>
      </c>
      <c r="I653" s="27" t="s">
        <v>1782</v>
      </c>
      <c r="J653" s="28" t="s">
        <v>134</v>
      </c>
      <c r="K653" s="29">
        <v>1200000</v>
      </c>
      <c r="L653" s="27" t="s">
        <v>1125</v>
      </c>
      <c r="M653" s="30">
        <v>42004</v>
      </c>
      <c r="N653" s="28" t="s">
        <v>1042</v>
      </c>
      <c r="O653" s="22" t="s">
        <v>30</v>
      </c>
    </row>
    <row r="654" spans="1:15" ht="33.75">
      <c r="A654" s="21" t="s">
        <v>1783</v>
      </c>
      <c r="B654" s="21" t="s">
        <v>75</v>
      </c>
      <c r="C654" s="21" t="s">
        <v>76</v>
      </c>
      <c r="D654" s="58" t="s">
        <v>839</v>
      </c>
      <c r="E654" s="38" t="s">
        <v>48</v>
      </c>
      <c r="F654" s="58">
        <v>112</v>
      </c>
      <c r="G654" s="58" t="s">
        <v>1784</v>
      </c>
      <c r="H654" s="63">
        <v>12030</v>
      </c>
      <c r="I654" s="58">
        <v>50401000000</v>
      </c>
      <c r="J654" s="58" t="s">
        <v>1264</v>
      </c>
      <c r="K654" s="59">
        <v>1353000</v>
      </c>
      <c r="L654" s="60" t="s">
        <v>1125</v>
      </c>
      <c r="M654" s="25">
        <v>42004</v>
      </c>
      <c r="N654" s="21" t="s">
        <v>1042</v>
      </c>
      <c r="O654" s="120" t="s">
        <v>71</v>
      </c>
    </row>
    <row r="655" spans="1:15" ht="191.25">
      <c r="A655" s="21" t="s">
        <v>1785</v>
      </c>
      <c r="B655" s="21" t="s">
        <v>156</v>
      </c>
      <c r="C655" s="21" t="s">
        <v>157</v>
      </c>
      <c r="D655" s="35" t="s">
        <v>1786</v>
      </c>
      <c r="E655" s="38" t="s">
        <v>48</v>
      </c>
      <c r="F655" s="21" t="s">
        <v>34</v>
      </c>
      <c r="G655" s="35" t="s">
        <v>35</v>
      </c>
      <c r="H655" s="35">
        <v>1</v>
      </c>
      <c r="I655" s="21"/>
      <c r="J655" s="35" t="s">
        <v>1097</v>
      </c>
      <c r="K655" s="24">
        <v>22000000</v>
      </c>
      <c r="L655" s="21" t="s">
        <v>1125</v>
      </c>
      <c r="M655" s="25">
        <v>42369</v>
      </c>
      <c r="N655" s="35" t="s">
        <v>1039</v>
      </c>
      <c r="O655" s="35" t="s">
        <v>30</v>
      </c>
    </row>
    <row r="656" spans="1:15" ht="33.75">
      <c r="A656" s="21" t="s">
        <v>1787</v>
      </c>
      <c r="B656" s="21" t="s">
        <v>1184</v>
      </c>
      <c r="C656" s="21" t="s">
        <v>385</v>
      </c>
      <c r="D656" s="35" t="s">
        <v>1185</v>
      </c>
      <c r="E656" s="38" t="s">
        <v>48</v>
      </c>
      <c r="F656" s="21" t="s">
        <v>34</v>
      </c>
      <c r="G656" s="35" t="s">
        <v>35</v>
      </c>
      <c r="H656" s="35">
        <v>1</v>
      </c>
      <c r="I656" s="21" t="s">
        <v>1788</v>
      </c>
      <c r="J656" s="35" t="s">
        <v>1789</v>
      </c>
      <c r="K656" s="24">
        <v>6774000</v>
      </c>
      <c r="L656" s="21" t="s">
        <v>1125</v>
      </c>
      <c r="M656" s="25">
        <v>41974</v>
      </c>
      <c r="N656" s="35" t="s">
        <v>1042</v>
      </c>
      <c r="O656" s="35" t="s">
        <v>30</v>
      </c>
    </row>
    <row r="657" spans="1:15" ht="33.75">
      <c r="A657" s="21" t="s">
        <v>1790</v>
      </c>
      <c r="B657" s="21" t="s">
        <v>1184</v>
      </c>
      <c r="C657" s="21" t="s">
        <v>385</v>
      </c>
      <c r="D657" s="35" t="s">
        <v>1185</v>
      </c>
      <c r="E657" s="38" t="s">
        <v>48</v>
      </c>
      <c r="F657" s="21" t="s">
        <v>34</v>
      </c>
      <c r="G657" s="35" t="s">
        <v>35</v>
      </c>
      <c r="H657" s="35">
        <v>1</v>
      </c>
      <c r="I657" s="21" t="s">
        <v>1791</v>
      </c>
      <c r="J657" s="35" t="s">
        <v>1792</v>
      </c>
      <c r="K657" s="24">
        <v>7590000</v>
      </c>
      <c r="L657" s="21" t="s">
        <v>1125</v>
      </c>
      <c r="M657" s="25">
        <v>41974</v>
      </c>
      <c r="N657" s="35" t="s">
        <v>1042</v>
      </c>
      <c r="O657" s="35" t="s">
        <v>30</v>
      </c>
    </row>
    <row r="658" spans="1:15" ht="33.75">
      <c r="A658" s="21" t="s">
        <v>1793</v>
      </c>
      <c r="B658" s="21" t="s">
        <v>1184</v>
      </c>
      <c r="C658" s="21" t="s">
        <v>385</v>
      </c>
      <c r="D658" s="35" t="s">
        <v>1185</v>
      </c>
      <c r="E658" s="38" t="s">
        <v>48</v>
      </c>
      <c r="F658" s="21" t="s">
        <v>34</v>
      </c>
      <c r="G658" s="35" t="s">
        <v>35</v>
      </c>
      <c r="H658" s="35">
        <v>1</v>
      </c>
      <c r="I658" s="21" t="s">
        <v>158</v>
      </c>
      <c r="J658" s="35" t="s">
        <v>1206</v>
      </c>
      <c r="K658" s="24">
        <v>6788000</v>
      </c>
      <c r="L658" s="21" t="s">
        <v>1125</v>
      </c>
      <c r="M658" s="25">
        <v>41974</v>
      </c>
      <c r="N658" s="35" t="s">
        <v>1042</v>
      </c>
      <c r="O658" s="35" t="s">
        <v>30</v>
      </c>
    </row>
    <row r="659" spans="1:15" ht="33.75">
      <c r="A659" s="21" t="s">
        <v>1794</v>
      </c>
      <c r="B659" s="23" t="s">
        <v>437</v>
      </c>
      <c r="C659" s="23">
        <v>6020000</v>
      </c>
      <c r="D659" s="23" t="s">
        <v>1795</v>
      </c>
      <c r="E659" s="38" t="s">
        <v>48</v>
      </c>
      <c r="F659" s="21" t="s">
        <v>34</v>
      </c>
      <c r="G659" s="35" t="s">
        <v>35</v>
      </c>
      <c r="H659" s="35">
        <v>1</v>
      </c>
      <c r="I659" s="21" t="s">
        <v>158</v>
      </c>
      <c r="J659" s="35" t="s">
        <v>1206</v>
      </c>
      <c r="K659" s="24">
        <v>1604000</v>
      </c>
      <c r="L659" s="21" t="s">
        <v>1125</v>
      </c>
      <c r="M659" s="25">
        <v>41974</v>
      </c>
      <c r="N659" s="35" t="s">
        <v>1042</v>
      </c>
      <c r="O659" s="35" t="s">
        <v>30</v>
      </c>
    </row>
    <row r="660" spans="1:15" ht="33.75">
      <c r="A660" s="21" t="s">
        <v>1796</v>
      </c>
      <c r="B660" s="21" t="s">
        <v>1797</v>
      </c>
      <c r="C660" s="21" t="s">
        <v>1798</v>
      </c>
      <c r="D660" s="35" t="s">
        <v>1799</v>
      </c>
      <c r="E660" s="38" t="s">
        <v>48</v>
      </c>
      <c r="F660" s="21" t="s">
        <v>34</v>
      </c>
      <c r="G660" s="35" t="s">
        <v>35</v>
      </c>
      <c r="H660" s="24">
        <v>1</v>
      </c>
      <c r="I660" s="21" t="s">
        <v>285</v>
      </c>
      <c r="J660" s="35" t="s">
        <v>1105</v>
      </c>
      <c r="K660" s="24">
        <v>2168000</v>
      </c>
      <c r="L660" s="21" t="s">
        <v>1125</v>
      </c>
      <c r="M660" s="25">
        <v>41974</v>
      </c>
      <c r="N660" s="21" t="s">
        <v>1042</v>
      </c>
      <c r="O660" s="35" t="s">
        <v>30</v>
      </c>
    </row>
    <row r="661" spans="1:15" ht="123.75">
      <c r="A661" s="21" t="s">
        <v>1800</v>
      </c>
      <c r="B661" s="27" t="s">
        <v>1801</v>
      </c>
      <c r="C661" s="27" t="s">
        <v>160</v>
      </c>
      <c r="D661" s="28" t="s">
        <v>1802</v>
      </c>
      <c r="E661" s="38" t="s">
        <v>48</v>
      </c>
      <c r="F661" s="27" t="s">
        <v>34</v>
      </c>
      <c r="G661" s="28" t="s">
        <v>35</v>
      </c>
      <c r="H661" s="29">
        <v>1</v>
      </c>
      <c r="I661" s="27" t="s">
        <v>285</v>
      </c>
      <c r="J661" s="28" t="s">
        <v>1105</v>
      </c>
      <c r="K661" s="29">
        <v>3829000</v>
      </c>
      <c r="L661" s="21" t="s">
        <v>1125</v>
      </c>
      <c r="M661" s="30">
        <v>42004</v>
      </c>
      <c r="N661" s="28" t="s">
        <v>1042</v>
      </c>
      <c r="O661" s="22" t="s">
        <v>30</v>
      </c>
    </row>
    <row r="662" spans="1:15" ht="90">
      <c r="A662" s="21" t="s">
        <v>1803</v>
      </c>
      <c r="B662" s="35" t="s">
        <v>1210</v>
      </c>
      <c r="C662" s="35">
        <v>8514000</v>
      </c>
      <c r="D662" s="35" t="s">
        <v>1864</v>
      </c>
      <c r="E662" s="38" t="s">
        <v>48</v>
      </c>
      <c r="F662" s="35">
        <v>796</v>
      </c>
      <c r="G662" s="35" t="s">
        <v>173</v>
      </c>
      <c r="H662" s="35">
        <v>1000</v>
      </c>
      <c r="I662" s="23"/>
      <c r="J662" s="35" t="s">
        <v>134</v>
      </c>
      <c r="K662" s="24">
        <v>35000000</v>
      </c>
      <c r="L662" s="21" t="s">
        <v>1125</v>
      </c>
      <c r="M662" s="25">
        <v>42735</v>
      </c>
      <c r="N662" s="26" t="s">
        <v>1042</v>
      </c>
      <c r="O662" s="35" t="s">
        <v>30</v>
      </c>
    </row>
    <row r="663" spans="1:15" ht="33.75">
      <c r="A663" s="21" t="s">
        <v>1804</v>
      </c>
      <c r="B663" s="27" t="s">
        <v>387</v>
      </c>
      <c r="C663" s="27" t="s">
        <v>1715</v>
      </c>
      <c r="D663" s="28" t="s">
        <v>968</v>
      </c>
      <c r="E663" s="38" t="s">
        <v>48</v>
      </c>
      <c r="F663" s="27" t="s">
        <v>34</v>
      </c>
      <c r="G663" s="28" t="s">
        <v>35</v>
      </c>
      <c r="H663" s="29">
        <v>1</v>
      </c>
      <c r="I663" s="27" t="s">
        <v>1805</v>
      </c>
      <c r="J663" s="28" t="s">
        <v>1806</v>
      </c>
      <c r="K663" s="29">
        <v>2568000</v>
      </c>
      <c r="L663" s="27" t="s">
        <v>1125</v>
      </c>
      <c r="M663" s="65">
        <v>42004</v>
      </c>
      <c r="N663" s="28" t="s">
        <v>1042</v>
      </c>
      <c r="O663" s="66" t="s">
        <v>30</v>
      </c>
    </row>
    <row r="664" spans="1:15" ht="33.75">
      <c r="A664" s="21" t="s">
        <v>1807</v>
      </c>
      <c r="B664" s="35" t="s">
        <v>980</v>
      </c>
      <c r="C664" s="35">
        <v>2800000</v>
      </c>
      <c r="D664" s="35" t="s">
        <v>1808</v>
      </c>
      <c r="E664" s="38" t="s">
        <v>48</v>
      </c>
      <c r="F664" s="35">
        <v>796</v>
      </c>
      <c r="G664" s="35" t="s">
        <v>173</v>
      </c>
      <c r="H664" s="21" t="s">
        <v>77</v>
      </c>
      <c r="I664" s="21" t="s">
        <v>132</v>
      </c>
      <c r="J664" s="62" t="s">
        <v>134</v>
      </c>
      <c r="K664" s="24">
        <v>31021000</v>
      </c>
      <c r="L664" s="21" t="s">
        <v>1125</v>
      </c>
      <c r="M664" s="25">
        <v>42004</v>
      </c>
      <c r="N664" s="21" t="s">
        <v>1042</v>
      </c>
      <c r="O664" s="35" t="s">
        <v>30</v>
      </c>
    </row>
    <row r="665" spans="1:15" ht="33.75">
      <c r="A665" s="21" t="s">
        <v>1809</v>
      </c>
      <c r="B665" s="21" t="s">
        <v>1810</v>
      </c>
      <c r="C665" s="21" t="s">
        <v>1811</v>
      </c>
      <c r="D665" s="21" t="s">
        <v>79</v>
      </c>
      <c r="E665" s="38" t="s">
        <v>48</v>
      </c>
      <c r="F665" s="21" t="s">
        <v>99</v>
      </c>
      <c r="G665" s="21" t="s">
        <v>173</v>
      </c>
      <c r="H665" s="21" t="s">
        <v>77</v>
      </c>
      <c r="I665" s="21" t="s">
        <v>29</v>
      </c>
      <c r="J665" s="21" t="s">
        <v>1105</v>
      </c>
      <c r="K665" s="24">
        <v>5500000</v>
      </c>
      <c r="L665" s="21" t="s">
        <v>1125</v>
      </c>
      <c r="M665" s="25">
        <v>42004</v>
      </c>
      <c r="N665" s="21" t="s">
        <v>1042</v>
      </c>
      <c r="O665" s="21" t="s">
        <v>71</v>
      </c>
    </row>
    <row r="666" spans="1:15" ht="33.75">
      <c r="A666" s="21" t="s">
        <v>1812</v>
      </c>
      <c r="B666" s="35" t="s">
        <v>1813</v>
      </c>
      <c r="C666" s="21" t="s">
        <v>1814</v>
      </c>
      <c r="D666" s="21" t="s">
        <v>1815</v>
      </c>
      <c r="E666" s="38" t="s">
        <v>48</v>
      </c>
      <c r="F666" s="21" t="s">
        <v>34</v>
      </c>
      <c r="G666" s="21" t="s">
        <v>35</v>
      </c>
      <c r="H666" s="21" t="s">
        <v>77</v>
      </c>
      <c r="I666" s="21" t="s">
        <v>29</v>
      </c>
      <c r="J666" s="21" t="s">
        <v>1105</v>
      </c>
      <c r="K666" s="24">
        <v>1615000</v>
      </c>
      <c r="L666" s="21" t="s">
        <v>1125</v>
      </c>
      <c r="M666" s="25">
        <v>42004</v>
      </c>
      <c r="N666" s="21" t="s">
        <v>1042</v>
      </c>
      <c r="O666" s="21" t="s">
        <v>71</v>
      </c>
    </row>
    <row r="667" spans="1:15" ht="33.75">
      <c r="A667" s="21" t="s">
        <v>1816</v>
      </c>
      <c r="B667" s="35" t="s">
        <v>1813</v>
      </c>
      <c r="C667" s="21" t="s">
        <v>76</v>
      </c>
      <c r="D667" s="21" t="s">
        <v>1817</v>
      </c>
      <c r="E667" s="38" t="s">
        <v>48</v>
      </c>
      <c r="F667" s="21" t="s">
        <v>1818</v>
      </c>
      <c r="G667" s="21" t="s">
        <v>1819</v>
      </c>
      <c r="H667" s="21" t="s">
        <v>77</v>
      </c>
      <c r="I667" s="21" t="s">
        <v>29</v>
      </c>
      <c r="J667" s="21" t="s">
        <v>1105</v>
      </c>
      <c r="K667" s="24">
        <v>1000000</v>
      </c>
      <c r="L667" s="21" t="s">
        <v>1125</v>
      </c>
      <c r="M667" s="25">
        <v>42004</v>
      </c>
      <c r="N667" s="21" t="s">
        <v>1042</v>
      </c>
      <c r="O667" s="21" t="s">
        <v>71</v>
      </c>
    </row>
    <row r="668" spans="1:15" ht="33.75">
      <c r="A668" s="21" t="s">
        <v>1820</v>
      </c>
      <c r="B668" s="21" t="s">
        <v>1821</v>
      </c>
      <c r="C668" s="21" t="s">
        <v>1822</v>
      </c>
      <c r="D668" s="21" t="s">
        <v>1823</v>
      </c>
      <c r="E668" s="38" t="s">
        <v>48</v>
      </c>
      <c r="F668" s="21" t="s">
        <v>34</v>
      </c>
      <c r="G668" s="21" t="s">
        <v>35</v>
      </c>
      <c r="H668" s="21" t="s">
        <v>77</v>
      </c>
      <c r="I668" s="21" t="s">
        <v>29</v>
      </c>
      <c r="J668" s="21" t="s">
        <v>1105</v>
      </c>
      <c r="K668" s="24">
        <v>1100000</v>
      </c>
      <c r="L668" s="21" t="s">
        <v>1125</v>
      </c>
      <c r="M668" s="25">
        <v>42004</v>
      </c>
      <c r="N668" s="21" t="s">
        <v>1042</v>
      </c>
      <c r="O668" s="21" t="s">
        <v>71</v>
      </c>
    </row>
    <row r="669" spans="1:15" ht="33.75">
      <c r="A669" s="21" t="s">
        <v>1824</v>
      </c>
      <c r="B669" s="21" t="s">
        <v>1825</v>
      </c>
      <c r="C669" s="21" t="s">
        <v>1826</v>
      </c>
      <c r="D669" s="21" t="s">
        <v>1827</v>
      </c>
      <c r="E669" s="38" t="s">
        <v>48</v>
      </c>
      <c r="F669" s="21" t="s">
        <v>34</v>
      </c>
      <c r="G669" s="21" t="s">
        <v>35</v>
      </c>
      <c r="H669" s="21" t="s">
        <v>77</v>
      </c>
      <c r="I669" s="21" t="s">
        <v>29</v>
      </c>
      <c r="J669" s="21" t="s">
        <v>1105</v>
      </c>
      <c r="K669" s="24">
        <v>800000</v>
      </c>
      <c r="L669" s="21" t="s">
        <v>1125</v>
      </c>
      <c r="M669" s="25">
        <v>42004</v>
      </c>
      <c r="N669" s="21" t="s">
        <v>1042</v>
      </c>
      <c r="O669" s="21" t="s">
        <v>71</v>
      </c>
    </row>
    <row r="670" spans="1:15" ht="33.75">
      <c r="A670" s="21" t="s">
        <v>1828</v>
      </c>
      <c r="B670" s="35" t="s">
        <v>1829</v>
      </c>
      <c r="C670" s="21" t="s">
        <v>1830</v>
      </c>
      <c r="D670" s="35" t="s">
        <v>1831</v>
      </c>
      <c r="E670" s="38" t="s">
        <v>48</v>
      </c>
      <c r="F670" s="21" t="s">
        <v>34</v>
      </c>
      <c r="G670" s="21" t="s">
        <v>35</v>
      </c>
      <c r="H670" s="21" t="s">
        <v>77</v>
      </c>
      <c r="I670" s="21" t="s">
        <v>29</v>
      </c>
      <c r="J670" s="21" t="s">
        <v>1105</v>
      </c>
      <c r="K670" s="24">
        <v>900000</v>
      </c>
      <c r="L670" s="21" t="s">
        <v>1125</v>
      </c>
      <c r="M670" s="25">
        <v>42004</v>
      </c>
      <c r="N670" s="21" t="s">
        <v>1042</v>
      </c>
      <c r="O670" s="21" t="s">
        <v>71</v>
      </c>
    </row>
    <row r="671" spans="1:15" ht="90">
      <c r="A671" s="21" t="s">
        <v>1832</v>
      </c>
      <c r="B671" s="35" t="s">
        <v>905</v>
      </c>
      <c r="C671" s="35">
        <v>6330010</v>
      </c>
      <c r="D671" s="35" t="s">
        <v>1833</v>
      </c>
      <c r="E671" s="38" t="s">
        <v>48</v>
      </c>
      <c r="F671" s="21" t="s">
        <v>34</v>
      </c>
      <c r="G671" s="21" t="s">
        <v>35</v>
      </c>
      <c r="H671" s="35" t="s">
        <v>77</v>
      </c>
      <c r="I671" s="35" t="s">
        <v>132</v>
      </c>
      <c r="J671" s="35" t="s">
        <v>1776</v>
      </c>
      <c r="K671" s="24">
        <f>150000000+150000000*1.2</f>
        <v>330000000</v>
      </c>
      <c r="L671" s="21" t="s">
        <v>1125</v>
      </c>
      <c r="M671" s="25">
        <v>42339</v>
      </c>
      <c r="N671" s="35" t="s">
        <v>1040</v>
      </c>
      <c r="O671" s="35" t="s">
        <v>30</v>
      </c>
    </row>
    <row r="672" spans="1:15" ht="45">
      <c r="A672" s="21" t="s">
        <v>1834</v>
      </c>
      <c r="B672" s="35" t="s">
        <v>1835</v>
      </c>
      <c r="C672" s="35">
        <v>6330010</v>
      </c>
      <c r="D672" s="35" t="s">
        <v>1836</v>
      </c>
      <c r="E672" s="38" t="s">
        <v>48</v>
      </c>
      <c r="F672" s="21" t="s">
        <v>34</v>
      </c>
      <c r="G672" s="21" t="s">
        <v>35</v>
      </c>
      <c r="H672" s="35" t="s">
        <v>77</v>
      </c>
      <c r="I672" s="35" t="s">
        <v>132</v>
      </c>
      <c r="J672" s="35" t="s">
        <v>1837</v>
      </c>
      <c r="K672" s="24">
        <f xml:space="preserve"> 20000000+ 20000000*1.2</f>
        <v>44000000</v>
      </c>
      <c r="L672" s="21" t="s">
        <v>1125</v>
      </c>
      <c r="M672" s="25">
        <v>42339</v>
      </c>
      <c r="N672" s="35" t="s">
        <v>1040</v>
      </c>
      <c r="O672" s="35" t="s">
        <v>30</v>
      </c>
    </row>
    <row r="673" spans="1:97" ht="45">
      <c r="A673" s="21" t="s">
        <v>1838</v>
      </c>
      <c r="B673" s="35" t="s">
        <v>1835</v>
      </c>
      <c r="C673" s="35">
        <v>6330010</v>
      </c>
      <c r="D673" s="35" t="s">
        <v>1839</v>
      </c>
      <c r="E673" s="38" t="s">
        <v>48</v>
      </c>
      <c r="F673" s="21" t="s">
        <v>34</v>
      </c>
      <c r="G673" s="21" t="s">
        <v>35</v>
      </c>
      <c r="H673" s="35" t="s">
        <v>77</v>
      </c>
      <c r="I673" s="35" t="s">
        <v>132</v>
      </c>
      <c r="J673" s="35" t="s">
        <v>1840</v>
      </c>
      <c r="K673" s="24">
        <f>20000000+20000000</f>
        <v>40000000</v>
      </c>
      <c r="L673" s="21" t="s">
        <v>1125</v>
      </c>
      <c r="M673" s="25">
        <v>42339</v>
      </c>
      <c r="N673" s="35" t="s">
        <v>1040</v>
      </c>
      <c r="O673" s="35" t="s">
        <v>30</v>
      </c>
    </row>
    <row r="674" spans="1:97" ht="56.25">
      <c r="A674" s="21" t="s">
        <v>1841</v>
      </c>
      <c r="B674" s="35" t="s">
        <v>1835</v>
      </c>
      <c r="C674" s="35">
        <v>6330010</v>
      </c>
      <c r="D674" s="35" t="s">
        <v>1842</v>
      </c>
      <c r="E674" s="38" t="s">
        <v>48</v>
      </c>
      <c r="F674" s="21" t="s">
        <v>34</v>
      </c>
      <c r="G674" s="21" t="s">
        <v>35</v>
      </c>
      <c r="H674" s="35" t="s">
        <v>77</v>
      </c>
      <c r="I674" s="35" t="s">
        <v>132</v>
      </c>
      <c r="J674" s="35" t="s">
        <v>1843</v>
      </c>
      <c r="K674" s="24">
        <f>120000000+120000000 *1.2</f>
        <v>264000000</v>
      </c>
      <c r="L674" s="21" t="s">
        <v>1125</v>
      </c>
      <c r="M674" s="25">
        <v>42339</v>
      </c>
      <c r="N674" s="35" t="s">
        <v>1040</v>
      </c>
      <c r="O674" s="35" t="s">
        <v>30</v>
      </c>
    </row>
    <row r="675" spans="1:97" ht="56.25">
      <c r="A675" s="21" t="s">
        <v>1844</v>
      </c>
      <c r="B675" s="35" t="s">
        <v>1835</v>
      </c>
      <c r="C675" s="35">
        <v>6330010</v>
      </c>
      <c r="D675" s="35" t="s">
        <v>1845</v>
      </c>
      <c r="E675" s="38" t="s">
        <v>48</v>
      </c>
      <c r="F675" s="21" t="s">
        <v>34</v>
      </c>
      <c r="G675" s="21" t="s">
        <v>35</v>
      </c>
      <c r="H675" s="35" t="s">
        <v>77</v>
      </c>
      <c r="I675" s="35" t="s">
        <v>132</v>
      </c>
      <c r="J675" s="35" t="s">
        <v>1088</v>
      </c>
      <c r="K675" s="24">
        <f>90000000+90000000*1.2</f>
        <v>198000000</v>
      </c>
      <c r="L675" s="21" t="s">
        <v>1125</v>
      </c>
      <c r="M675" s="25">
        <v>42339</v>
      </c>
      <c r="N675" s="35" t="s">
        <v>1040</v>
      </c>
      <c r="O675" s="35" t="s">
        <v>30</v>
      </c>
    </row>
    <row r="676" spans="1:97" ht="56.25">
      <c r="A676" s="21" t="s">
        <v>1846</v>
      </c>
      <c r="B676" s="35" t="s">
        <v>1847</v>
      </c>
      <c r="C676" s="35">
        <v>6330010</v>
      </c>
      <c r="D676" s="35" t="s">
        <v>1848</v>
      </c>
      <c r="E676" s="38" t="s">
        <v>48</v>
      </c>
      <c r="F676" s="21" t="s">
        <v>34</v>
      </c>
      <c r="G676" s="21" t="s">
        <v>35</v>
      </c>
      <c r="H676" s="35" t="s">
        <v>77</v>
      </c>
      <c r="I676" s="35" t="s">
        <v>132</v>
      </c>
      <c r="J676" s="35" t="s">
        <v>1849</v>
      </c>
      <c r="K676" s="24">
        <f>140000000+140000000 *1.2</f>
        <v>308000000</v>
      </c>
      <c r="L676" s="21" t="s">
        <v>1125</v>
      </c>
      <c r="M676" s="25">
        <v>42339</v>
      </c>
      <c r="N676" s="35" t="s">
        <v>1040</v>
      </c>
      <c r="O676" s="35" t="s">
        <v>30</v>
      </c>
    </row>
    <row r="677" spans="1:97" ht="33.75">
      <c r="A677" s="21" t="s">
        <v>1850</v>
      </c>
      <c r="B677" s="21" t="s">
        <v>865</v>
      </c>
      <c r="C677" s="21" t="s">
        <v>1851</v>
      </c>
      <c r="D677" s="35" t="s">
        <v>1852</v>
      </c>
      <c r="E677" s="38" t="s">
        <v>48</v>
      </c>
      <c r="F677" s="35">
        <v>876</v>
      </c>
      <c r="G677" s="35" t="s">
        <v>35</v>
      </c>
      <c r="H677" s="35" t="s">
        <v>77</v>
      </c>
      <c r="I677" s="21" t="s">
        <v>359</v>
      </c>
      <c r="J677" s="35" t="s">
        <v>1272</v>
      </c>
      <c r="K677" s="24">
        <v>2750000</v>
      </c>
      <c r="L677" s="35" t="s">
        <v>1125</v>
      </c>
      <c r="M677" s="25">
        <v>41974</v>
      </c>
      <c r="N677" s="28" t="s">
        <v>1042</v>
      </c>
      <c r="O677" s="35" t="s">
        <v>30</v>
      </c>
    </row>
    <row r="678" spans="1:97" ht="78.75">
      <c r="A678" s="21" t="s">
        <v>1853</v>
      </c>
      <c r="B678" s="61" t="s">
        <v>1184</v>
      </c>
      <c r="C678" s="21" t="s">
        <v>108</v>
      </c>
      <c r="D678" s="35" t="s">
        <v>1334</v>
      </c>
      <c r="E678" s="38" t="s">
        <v>48</v>
      </c>
      <c r="F678" s="21" t="s">
        <v>34</v>
      </c>
      <c r="G678" s="21" t="s">
        <v>35</v>
      </c>
      <c r="H678" s="35" t="s">
        <v>77</v>
      </c>
      <c r="I678" s="21" t="s">
        <v>1854</v>
      </c>
      <c r="J678" s="35" t="s">
        <v>1855</v>
      </c>
      <c r="K678" s="24">
        <v>31986000</v>
      </c>
      <c r="L678" s="21" t="s">
        <v>1125</v>
      </c>
      <c r="M678" s="25">
        <v>42369</v>
      </c>
      <c r="N678" s="35" t="s">
        <v>1039</v>
      </c>
      <c r="O678" s="36" t="s">
        <v>30</v>
      </c>
    </row>
    <row r="679" spans="1:97" ht="33.75">
      <c r="A679" s="21" t="s">
        <v>1856</v>
      </c>
      <c r="B679" s="21" t="s">
        <v>166</v>
      </c>
      <c r="C679" s="21" t="s">
        <v>167</v>
      </c>
      <c r="D679" s="35" t="s">
        <v>1433</v>
      </c>
      <c r="E679" s="38" t="s">
        <v>48</v>
      </c>
      <c r="F679" s="21" t="s">
        <v>99</v>
      </c>
      <c r="G679" s="35" t="s">
        <v>173</v>
      </c>
      <c r="H679" s="35">
        <v>1</v>
      </c>
      <c r="I679" s="21" t="s">
        <v>162</v>
      </c>
      <c r="J679" s="35" t="s">
        <v>1105</v>
      </c>
      <c r="K679" s="24">
        <v>6000000</v>
      </c>
      <c r="L679" s="21" t="s">
        <v>1125</v>
      </c>
      <c r="M679" s="25">
        <v>41639</v>
      </c>
      <c r="N679" s="21" t="s">
        <v>1042</v>
      </c>
      <c r="O679" s="22" t="s">
        <v>30</v>
      </c>
    </row>
    <row r="680" spans="1:97" ht="33.75">
      <c r="A680" s="21" t="s">
        <v>1857</v>
      </c>
      <c r="B680" s="21" t="s">
        <v>166</v>
      </c>
      <c r="C680" s="21" t="s">
        <v>101</v>
      </c>
      <c r="D680" s="35" t="s">
        <v>1858</v>
      </c>
      <c r="E680" s="38" t="s">
        <v>48</v>
      </c>
      <c r="F680" s="21" t="s">
        <v>99</v>
      </c>
      <c r="G680" s="21" t="s">
        <v>173</v>
      </c>
      <c r="H680" s="35">
        <v>1</v>
      </c>
      <c r="I680" s="21" t="s">
        <v>162</v>
      </c>
      <c r="J680" s="21" t="s">
        <v>1105</v>
      </c>
      <c r="K680" s="24">
        <v>3000000</v>
      </c>
      <c r="L680" s="21" t="s">
        <v>1125</v>
      </c>
      <c r="M680" s="30">
        <v>41609</v>
      </c>
      <c r="N680" s="21" t="s">
        <v>1042</v>
      </c>
      <c r="O680" s="22" t="s">
        <v>30</v>
      </c>
    </row>
    <row r="681" spans="1:97" ht="33.75">
      <c r="A681" s="21" t="s">
        <v>1859</v>
      </c>
      <c r="B681" s="50" t="s">
        <v>166</v>
      </c>
      <c r="C681" s="50" t="s">
        <v>167</v>
      </c>
      <c r="D681" s="120" t="s">
        <v>1860</v>
      </c>
      <c r="E681" s="38" t="s">
        <v>48</v>
      </c>
      <c r="F681" s="50" t="s">
        <v>99</v>
      </c>
      <c r="G681" s="120" t="s">
        <v>173</v>
      </c>
      <c r="H681" s="120">
        <v>1</v>
      </c>
      <c r="I681" s="50" t="s">
        <v>162</v>
      </c>
      <c r="J681" s="120" t="s">
        <v>1286</v>
      </c>
      <c r="K681" s="67">
        <v>2500000</v>
      </c>
      <c r="L681" s="21" t="s">
        <v>1125</v>
      </c>
      <c r="M681" s="30">
        <v>41609</v>
      </c>
      <c r="N681" s="21" t="s">
        <v>1042</v>
      </c>
      <c r="O681" s="22" t="s">
        <v>30</v>
      </c>
    </row>
    <row r="682" spans="1:97" ht="33.75">
      <c r="A682" s="21" t="s">
        <v>1861</v>
      </c>
      <c r="B682" s="21" t="s">
        <v>1485</v>
      </c>
      <c r="C682" s="21" t="s">
        <v>1194</v>
      </c>
      <c r="D682" s="35" t="s">
        <v>1862</v>
      </c>
      <c r="E682" s="38" t="s">
        <v>48</v>
      </c>
      <c r="F682" s="50" t="s">
        <v>99</v>
      </c>
      <c r="G682" s="35" t="s">
        <v>173</v>
      </c>
      <c r="H682" s="35">
        <v>6</v>
      </c>
      <c r="I682" s="27" t="s">
        <v>29</v>
      </c>
      <c r="J682" s="35" t="s">
        <v>1105</v>
      </c>
      <c r="K682" s="24">
        <v>7800000</v>
      </c>
      <c r="L682" s="21" t="s">
        <v>1125</v>
      </c>
      <c r="M682" s="30">
        <v>41610</v>
      </c>
      <c r="N682" s="35" t="s">
        <v>1042</v>
      </c>
      <c r="O682" s="35" t="s">
        <v>71</v>
      </c>
    </row>
    <row r="683" spans="1:97" ht="56.25">
      <c r="A683" s="35">
        <v>779</v>
      </c>
      <c r="B683" s="35" t="s">
        <v>144</v>
      </c>
      <c r="C683" s="35">
        <v>9200000</v>
      </c>
      <c r="D683" s="35" t="s">
        <v>1863</v>
      </c>
      <c r="E683" s="38" t="s">
        <v>48</v>
      </c>
      <c r="F683" s="35">
        <v>876</v>
      </c>
      <c r="G683" s="35" t="s">
        <v>35</v>
      </c>
      <c r="H683" s="35">
        <v>1</v>
      </c>
      <c r="I683" s="35">
        <v>46215000000</v>
      </c>
      <c r="J683" s="35" t="s">
        <v>1252</v>
      </c>
      <c r="K683" s="26">
        <v>1491525.42</v>
      </c>
      <c r="L683" s="35" t="s">
        <v>1125</v>
      </c>
      <c r="M683" s="25">
        <v>41974</v>
      </c>
      <c r="N683" s="35" t="s">
        <v>1038</v>
      </c>
      <c r="O683" s="35" t="s">
        <v>30</v>
      </c>
    </row>
    <row r="684" spans="1:97" s="8" customFormat="1" ht="45">
      <c r="A684" s="21" t="s">
        <v>1865</v>
      </c>
      <c r="B684" s="35" t="s">
        <v>127</v>
      </c>
      <c r="C684" s="21" t="s">
        <v>128</v>
      </c>
      <c r="D684" s="35" t="s">
        <v>1694</v>
      </c>
      <c r="E684" s="38" t="s">
        <v>48</v>
      </c>
      <c r="F684" s="21" t="s">
        <v>34</v>
      </c>
      <c r="G684" s="35" t="s">
        <v>35</v>
      </c>
      <c r="H684" s="35">
        <v>1</v>
      </c>
      <c r="I684" s="35">
        <v>45286585000</v>
      </c>
      <c r="J684" s="35" t="s">
        <v>1293</v>
      </c>
      <c r="K684" s="24">
        <v>1900000</v>
      </c>
      <c r="L684" s="21" t="s">
        <v>1125</v>
      </c>
      <c r="M684" s="25">
        <v>41820</v>
      </c>
      <c r="N684" s="35" t="s">
        <v>1058</v>
      </c>
      <c r="O684" s="35" t="s">
        <v>30</v>
      </c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</row>
    <row r="685" spans="1:97" s="43" customFormat="1" ht="56.25">
      <c r="A685" s="21" t="s">
        <v>1867</v>
      </c>
      <c r="B685" s="131" t="s">
        <v>94</v>
      </c>
      <c r="C685" s="131" t="s">
        <v>123</v>
      </c>
      <c r="D685" s="132" t="s">
        <v>1868</v>
      </c>
      <c r="E685" s="38" t="s">
        <v>48</v>
      </c>
      <c r="F685" s="131" t="s">
        <v>34</v>
      </c>
      <c r="G685" s="35" t="s">
        <v>35</v>
      </c>
      <c r="H685" s="132">
        <v>1</v>
      </c>
      <c r="I685" s="131" t="s">
        <v>1702</v>
      </c>
      <c r="J685" s="28" t="s">
        <v>1109</v>
      </c>
      <c r="K685" s="133">
        <v>3700000</v>
      </c>
      <c r="L685" s="134" t="s">
        <v>1125</v>
      </c>
      <c r="M685" s="135">
        <v>41639</v>
      </c>
      <c r="N685" s="136" t="s">
        <v>1058</v>
      </c>
      <c r="O685" s="136" t="s">
        <v>30</v>
      </c>
    </row>
    <row r="686" spans="1:97" ht="56.25">
      <c r="A686" s="21" t="s">
        <v>1869</v>
      </c>
      <c r="B686" s="35" t="s">
        <v>1870</v>
      </c>
      <c r="C686" s="35">
        <v>4010000</v>
      </c>
      <c r="D686" s="35" t="s">
        <v>840</v>
      </c>
      <c r="E686" s="38" t="s">
        <v>48</v>
      </c>
      <c r="F686" s="21" t="s">
        <v>34</v>
      </c>
      <c r="G686" s="35" t="s">
        <v>35</v>
      </c>
      <c r="H686" s="35" t="s">
        <v>77</v>
      </c>
      <c r="I686" s="21" t="s">
        <v>158</v>
      </c>
      <c r="J686" s="35" t="s">
        <v>1206</v>
      </c>
      <c r="K686" s="24">
        <v>2084545.8</v>
      </c>
      <c r="L686" s="23" t="s">
        <v>1125</v>
      </c>
      <c r="M686" s="25">
        <v>42705</v>
      </c>
      <c r="N686" s="23" t="s">
        <v>1038</v>
      </c>
      <c r="O686" s="35" t="s">
        <v>30</v>
      </c>
    </row>
    <row r="687" spans="1:97" ht="56.25">
      <c r="A687" s="21" t="s">
        <v>1871</v>
      </c>
      <c r="B687" s="21" t="s">
        <v>1872</v>
      </c>
      <c r="C687" s="21" t="s">
        <v>1873</v>
      </c>
      <c r="D687" s="35" t="s">
        <v>1874</v>
      </c>
      <c r="E687" s="38" t="s">
        <v>48</v>
      </c>
      <c r="F687" s="21" t="s">
        <v>34</v>
      </c>
      <c r="G687" s="35" t="s">
        <v>35</v>
      </c>
      <c r="H687" s="35" t="s">
        <v>77</v>
      </c>
      <c r="I687" s="21" t="s">
        <v>158</v>
      </c>
      <c r="J687" s="35" t="s">
        <v>1206</v>
      </c>
      <c r="K687" s="24">
        <v>823400</v>
      </c>
      <c r="L687" s="23" t="s">
        <v>1125</v>
      </c>
      <c r="M687" s="25">
        <v>41974</v>
      </c>
      <c r="N687" s="23" t="s">
        <v>1038</v>
      </c>
      <c r="O687" s="35" t="s">
        <v>30</v>
      </c>
    </row>
    <row r="688" spans="1:97" ht="33.75">
      <c r="A688" s="21" t="s">
        <v>1875</v>
      </c>
      <c r="B688" s="21" t="s">
        <v>84</v>
      </c>
      <c r="C688" s="21" t="s">
        <v>89</v>
      </c>
      <c r="D688" s="35" t="s">
        <v>163</v>
      </c>
      <c r="E688" s="38" t="s">
        <v>48</v>
      </c>
      <c r="F688" s="21" t="s">
        <v>355</v>
      </c>
      <c r="G688" s="28" t="s">
        <v>342</v>
      </c>
      <c r="H688" s="35" t="s">
        <v>77</v>
      </c>
      <c r="I688" s="21" t="s">
        <v>1876</v>
      </c>
      <c r="J688" s="35" t="s">
        <v>1182</v>
      </c>
      <c r="K688" s="24">
        <v>7000000</v>
      </c>
      <c r="L688" s="23" t="s">
        <v>1125</v>
      </c>
      <c r="M688" s="25">
        <v>41974</v>
      </c>
      <c r="N688" s="23" t="s">
        <v>1042</v>
      </c>
      <c r="O688" s="35" t="s">
        <v>30</v>
      </c>
    </row>
    <row r="689" spans="1:15" ht="56.25">
      <c r="A689" s="21" t="s">
        <v>1877</v>
      </c>
      <c r="B689" s="21" t="s">
        <v>870</v>
      </c>
      <c r="C689" s="21">
        <v>4030000</v>
      </c>
      <c r="D689" s="35" t="s">
        <v>1878</v>
      </c>
      <c r="E689" s="38" t="s">
        <v>48</v>
      </c>
      <c r="F689" s="21" t="s">
        <v>34</v>
      </c>
      <c r="G689" s="35" t="s">
        <v>35</v>
      </c>
      <c r="H689" s="35" t="s">
        <v>77</v>
      </c>
      <c r="I689" s="21" t="s">
        <v>1876</v>
      </c>
      <c r="J689" s="35" t="s">
        <v>1182</v>
      </c>
      <c r="K689" s="24">
        <v>744000</v>
      </c>
      <c r="L689" s="23" t="s">
        <v>1125</v>
      </c>
      <c r="M689" s="25">
        <v>41974</v>
      </c>
      <c r="N689" s="23" t="s">
        <v>1038</v>
      </c>
      <c r="O689" s="35" t="s">
        <v>30</v>
      </c>
    </row>
    <row r="690" spans="1:15" ht="33.75">
      <c r="A690" s="21" t="s">
        <v>1879</v>
      </c>
      <c r="B690" s="21" t="s">
        <v>1880</v>
      </c>
      <c r="C690" s="21" t="s">
        <v>1881</v>
      </c>
      <c r="D690" s="35" t="s">
        <v>1882</v>
      </c>
      <c r="E690" s="38" t="s">
        <v>48</v>
      </c>
      <c r="F690" s="21" t="s">
        <v>34</v>
      </c>
      <c r="G690" s="35" t="s">
        <v>35</v>
      </c>
      <c r="H690" s="35" t="s">
        <v>77</v>
      </c>
      <c r="I690" s="21" t="s">
        <v>158</v>
      </c>
      <c r="J690" s="35" t="s">
        <v>1206</v>
      </c>
      <c r="K690" s="24">
        <v>1070000</v>
      </c>
      <c r="L690" s="23" t="s">
        <v>1125</v>
      </c>
      <c r="M690" s="25">
        <v>41974</v>
      </c>
      <c r="N690" s="23" t="s">
        <v>1042</v>
      </c>
      <c r="O690" s="35" t="s">
        <v>30</v>
      </c>
    </row>
    <row r="691" spans="1:15" ht="33.75">
      <c r="A691" s="21" t="s">
        <v>1883</v>
      </c>
      <c r="B691" s="21" t="s">
        <v>306</v>
      </c>
      <c r="C691" s="21" t="s">
        <v>1884</v>
      </c>
      <c r="D691" s="35" t="s">
        <v>1885</v>
      </c>
      <c r="E691" s="38" t="s">
        <v>48</v>
      </c>
      <c r="F691" s="21" t="s">
        <v>34</v>
      </c>
      <c r="G691" s="35" t="s">
        <v>35</v>
      </c>
      <c r="H691" s="35" t="s">
        <v>77</v>
      </c>
      <c r="I691" s="21" t="s">
        <v>158</v>
      </c>
      <c r="J691" s="35" t="s">
        <v>1206</v>
      </c>
      <c r="K691" s="24">
        <v>1121000</v>
      </c>
      <c r="L691" s="23" t="s">
        <v>1125</v>
      </c>
      <c r="M691" s="25">
        <v>41974</v>
      </c>
      <c r="N691" s="23" t="s">
        <v>1042</v>
      </c>
      <c r="O691" s="35" t="s">
        <v>30</v>
      </c>
    </row>
    <row r="692" spans="1:15" ht="56.25">
      <c r="A692" s="21" t="s">
        <v>1886</v>
      </c>
      <c r="B692" s="21" t="s">
        <v>870</v>
      </c>
      <c r="C692" s="21">
        <v>4030000</v>
      </c>
      <c r="D692" s="35" t="s">
        <v>1887</v>
      </c>
      <c r="E692" s="38" t="s">
        <v>48</v>
      </c>
      <c r="F692" s="21" t="s">
        <v>34</v>
      </c>
      <c r="G692" s="35" t="s">
        <v>35</v>
      </c>
      <c r="H692" s="35" t="s">
        <v>77</v>
      </c>
      <c r="I692" s="21" t="s">
        <v>158</v>
      </c>
      <c r="J692" s="35" t="s">
        <v>1206</v>
      </c>
      <c r="K692" s="24">
        <v>1927000</v>
      </c>
      <c r="L692" s="23" t="s">
        <v>1125</v>
      </c>
      <c r="M692" s="25">
        <v>41974</v>
      </c>
      <c r="N692" s="23" t="s">
        <v>1038</v>
      </c>
      <c r="O692" s="35" t="s">
        <v>30</v>
      </c>
    </row>
    <row r="693" spans="1:15" ht="56.25">
      <c r="A693" s="21" t="s">
        <v>1888</v>
      </c>
      <c r="B693" s="21" t="s">
        <v>870</v>
      </c>
      <c r="C693" s="21">
        <v>4030000</v>
      </c>
      <c r="D693" s="35" t="s">
        <v>1889</v>
      </c>
      <c r="E693" s="38" t="s">
        <v>48</v>
      </c>
      <c r="F693" s="21" t="s">
        <v>34</v>
      </c>
      <c r="G693" s="35" t="s">
        <v>35</v>
      </c>
      <c r="H693" s="35" t="s">
        <v>77</v>
      </c>
      <c r="I693" s="21" t="s">
        <v>165</v>
      </c>
      <c r="J693" s="23" t="s">
        <v>1183</v>
      </c>
      <c r="K693" s="24">
        <v>615000</v>
      </c>
      <c r="L693" s="23" t="s">
        <v>1125</v>
      </c>
      <c r="M693" s="25">
        <v>41974</v>
      </c>
      <c r="N693" s="23" t="s">
        <v>1038</v>
      </c>
      <c r="O693" s="35" t="s">
        <v>30</v>
      </c>
    </row>
    <row r="694" spans="1:15" ht="33.75">
      <c r="A694" s="21" t="s">
        <v>1890</v>
      </c>
      <c r="B694" s="23" t="s">
        <v>1891</v>
      </c>
      <c r="C694" s="23">
        <v>5020000</v>
      </c>
      <c r="D694" s="35" t="s">
        <v>1892</v>
      </c>
      <c r="E694" s="38" t="s">
        <v>48</v>
      </c>
      <c r="F694" s="23">
        <v>876</v>
      </c>
      <c r="G694" s="35" t="s">
        <v>35</v>
      </c>
      <c r="H694" s="35">
        <v>1</v>
      </c>
      <c r="I694" s="21" t="s">
        <v>158</v>
      </c>
      <c r="J694" s="23" t="s">
        <v>1206</v>
      </c>
      <c r="K694" s="24">
        <v>1800000</v>
      </c>
      <c r="L694" s="23" t="s">
        <v>1125</v>
      </c>
      <c r="M694" s="25">
        <v>41974</v>
      </c>
      <c r="N694" s="23" t="s">
        <v>1042</v>
      </c>
      <c r="O694" s="35" t="s">
        <v>71</v>
      </c>
    </row>
    <row r="695" spans="1:15" ht="33.75">
      <c r="A695" s="21" t="s">
        <v>1893</v>
      </c>
      <c r="B695" s="23" t="s">
        <v>1891</v>
      </c>
      <c r="C695" s="23">
        <v>5020000</v>
      </c>
      <c r="D695" s="35" t="s">
        <v>1894</v>
      </c>
      <c r="E695" s="38" t="s">
        <v>48</v>
      </c>
      <c r="F695" s="23">
        <v>876</v>
      </c>
      <c r="G695" s="35" t="s">
        <v>35</v>
      </c>
      <c r="H695" s="35">
        <v>1</v>
      </c>
      <c r="I695" s="21" t="s">
        <v>158</v>
      </c>
      <c r="J695" s="23" t="s">
        <v>1206</v>
      </c>
      <c r="K695" s="24">
        <v>1300000</v>
      </c>
      <c r="L695" s="23" t="s">
        <v>1125</v>
      </c>
      <c r="M695" s="25">
        <v>41974</v>
      </c>
      <c r="N695" s="23" t="s">
        <v>1042</v>
      </c>
      <c r="O695" s="35" t="s">
        <v>71</v>
      </c>
    </row>
    <row r="696" spans="1:15" ht="33.75">
      <c r="A696" s="21" t="s">
        <v>65</v>
      </c>
      <c r="B696" s="23" t="s">
        <v>1891</v>
      </c>
      <c r="C696" s="23">
        <v>5020000</v>
      </c>
      <c r="D696" s="35" t="s">
        <v>1895</v>
      </c>
      <c r="E696" s="38" t="s">
        <v>48</v>
      </c>
      <c r="F696" s="23">
        <v>876</v>
      </c>
      <c r="G696" s="35" t="s">
        <v>35</v>
      </c>
      <c r="H696" s="35">
        <v>1</v>
      </c>
      <c r="I696" s="21" t="s">
        <v>158</v>
      </c>
      <c r="J696" s="23" t="s">
        <v>1206</v>
      </c>
      <c r="K696" s="24">
        <v>1500000</v>
      </c>
      <c r="L696" s="23" t="s">
        <v>1125</v>
      </c>
      <c r="M696" s="25">
        <v>41974</v>
      </c>
      <c r="N696" s="23" t="s">
        <v>1042</v>
      </c>
      <c r="O696" s="35" t="s">
        <v>71</v>
      </c>
    </row>
    <row r="697" spans="1:15" ht="33.75">
      <c r="A697" s="21" t="s">
        <v>1896</v>
      </c>
      <c r="B697" s="21" t="s">
        <v>1897</v>
      </c>
      <c r="C697" s="21" t="s">
        <v>1898</v>
      </c>
      <c r="D697" s="35" t="s">
        <v>1899</v>
      </c>
      <c r="E697" s="38" t="s">
        <v>48</v>
      </c>
      <c r="F697" s="35">
        <v>876</v>
      </c>
      <c r="G697" s="35" t="s">
        <v>35</v>
      </c>
      <c r="H697" s="35" t="s">
        <v>77</v>
      </c>
      <c r="I697" s="21" t="s">
        <v>359</v>
      </c>
      <c r="J697" s="35" t="s">
        <v>1272</v>
      </c>
      <c r="K697" s="24">
        <v>9020000</v>
      </c>
      <c r="L697" s="35" t="s">
        <v>1125</v>
      </c>
      <c r="M697" s="25">
        <v>42369</v>
      </c>
      <c r="N697" s="28" t="s">
        <v>1042</v>
      </c>
      <c r="O697" s="35" t="s">
        <v>71</v>
      </c>
    </row>
    <row r="698" spans="1:15" ht="33.75">
      <c r="A698" s="21" t="s">
        <v>1900</v>
      </c>
      <c r="B698" s="21" t="s">
        <v>84</v>
      </c>
      <c r="C698" s="21" t="s">
        <v>1322</v>
      </c>
      <c r="D698" s="35" t="s">
        <v>1901</v>
      </c>
      <c r="E698" s="38" t="s">
        <v>48</v>
      </c>
      <c r="F698" s="58">
        <v>112</v>
      </c>
      <c r="G698" s="58" t="s">
        <v>87</v>
      </c>
      <c r="H698" s="58" t="s">
        <v>77</v>
      </c>
      <c r="I698" s="58" t="s">
        <v>132</v>
      </c>
      <c r="J698" s="58" t="s">
        <v>134</v>
      </c>
      <c r="K698" s="59">
        <v>40000000</v>
      </c>
      <c r="L698" s="60" t="s">
        <v>1125</v>
      </c>
      <c r="M698" s="25">
        <v>42369</v>
      </c>
      <c r="N698" s="58" t="s">
        <v>1042</v>
      </c>
      <c r="O698" s="35" t="s">
        <v>30</v>
      </c>
    </row>
    <row r="699" spans="1:15" ht="33.75">
      <c r="A699" s="21" t="s">
        <v>1902</v>
      </c>
      <c r="B699" s="21" t="s">
        <v>384</v>
      </c>
      <c r="C699" s="21" t="s">
        <v>1903</v>
      </c>
      <c r="D699" s="35" t="s">
        <v>1904</v>
      </c>
      <c r="E699" s="38" t="s">
        <v>48</v>
      </c>
      <c r="F699" s="35">
        <v>876</v>
      </c>
      <c r="G699" s="35" t="s">
        <v>35</v>
      </c>
      <c r="H699" s="35" t="s">
        <v>77</v>
      </c>
      <c r="I699" s="21" t="s">
        <v>359</v>
      </c>
      <c r="J699" s="35" t="s">
        <v>1272</v>
      </c>
      <c r="K699" s="24">
        <v>5434550</v>
      </c>
      <c r="L699" s="35" t="s">
        <v>1125</v>
      </c>
      <c r="M699" s="25">
        <v>42369</v>
      </c>
      <c r="N699" s="28" t="s">
        <v>1042</v>
      </c>
      <c r="O699" s="35" t="s">
        <v>30</v>
      </c>
    </row>
    <row r="700" spans="1:15" ht="33.75">
      <c r="A700" s="21" t="s">
        <v>99</v>
      </c>
      <c r="B700" s="21" t="s">
        <v>384</v>
      </c>
      <c r="C700" s="21" t="s">
        <v>1903</v>
      </c>
      <c r="D700" s="35" t="s">
        <v>1904</v>
      </c>
      <c r="E700" s="38" t="s">
        <v>48</v>
      </c>
      <c r="F700" s="35">
        <v>876</v>
      </c>
      <c r="G700" s="35" t="s">
        <v>35</v>
      </c>
      <c r="H700" s="35" t="s">
        <v>77</v>
      </c>
      <c r="I700" s="21" t="s">
        <v>29</v>
      </c>
      <c r="J700" s="35" t="s">
        <v>1105</v>
      </c>
      <c r="K700" s="24">
        <v>5740000</v>
      </c>
      <c r="L700" s="35" t="s">
        <v>1125</v>
      </c>
      <c r="M700" s="25">
        <v>42369</v>
      </c>
      <c r="N700" s="28" t="s">
        <v>1042</v>
      </c>
      <c r="O700" s="35" t="s">
        <v>30</v>
      </c>
    </row>
    <row r="701" spans="1:15" ht="78.75">
      <c r="A701" s="21" t="s">
        <v>1740</v>
      </c>
      <c r="B701" s="21" t="s">
        <v>1905</v>
      </c>
      <c r="C701" s="21" t="s">
        <v>286</v>
      </c>
      <c r="D701" s="35" t="s">
        <v>1906</v>
      </c>
      <c r="E701" s="38" t="s">
        <v>48</v>
      </c>
      <c r="F701" s="35">
        <v>876</v>
      </c>
      <c r="G701" s="35" t="s">
        <v>35</v>
      </c>
      <c r="H701" s="35" t="s">
        <v>77</v>
      </c>
      <c r="I701" s="21" t="s">
        <v>359</v>
      </c>
      <c r="J701" s="35" t="s">
        <v>1272</v>
      </c>
      <c r="K701" s="24">
        <v>24470600</v>
      </c>
      <c r="L701" s="35" t="s">
        <v>1125</v>
      </c>
      <c r="M701" s="25">
        <v>42369</v>
      </c>
      <c r="N701" s="28" t="s">
        <v>1042</v>
      </c>
      <c r="O701" s="35" t="s">
        <v>30</v>
      </c>
    </row>
    <row r="702" spans="1:15" ht="56.25">
      <c r="A702" s="21" t="s">
        <v>1744</v>
      </c>
      <c r="B702" s="68" t="s">
        <v>51</v>
      </c>
      <c r="C702" s="21" t="s">
        <v>116</v>
      </c>
      <c r="D702" s="35" t="s">
        <v>1907</v>
      </c>
      <c r="E702" s="38" t="s">
        <v>48</v>
      </c>
      <c r="F702" s="21" t="s">
        <v>34</v>
      </c>
      <c r="G702" s="35" t="s">
        <v>35</v>
      </c>
      <c r="H702" s="35">
        <v>1</v>
      </c>
      <c r="I702" s="21" t="s">
        <v>1908</v>
      </c>
      <c r="J702" s="35" t="s">
        <v>1105</v>
      </c>
      <c r="K702" s="26">
        <v>1029434.32</v>
      </c>
      <c r="L702" s="21" t="s">
        <v>1125</v>
      </c>
      <c r="M702" s="25">
        <v>41609</v>
      </c>
      <c r="N702" s="35" t="s">
        <v>1038</v>
      </c>
      <c r="O702" s="35" t="s">
        <v>30</v>
      </c>
    </row>
    <row r="703" spans="1:15" ht="33.75">
      <c r="A703" s="21" t="s">
        <v>1748</v>
      </c>
      <c r="B703" s="69" t="s">
        <v>127</v>
      </c>
      <c r="C703" s="69">
        <v>7260024</v>
      </c>
      <c r="D703" s="69" t="s">
        <v>1909</v>
      </c>
      <c r="E703" s="69" t="s">
        <v>1910</v>
      </c>
      <c r="F703" s="69">
        <v>796</v>
      </c>
      <c r="G703" s="69" t="s">
        <v>1911</v>
      </c>
      <c r="H703" s="69">
        <v>1</v>
      </c>
      <c r="I703" s="70" t="s">
        <v>1782</v>
      </c>
      <c r="J703" s="69" t="s">
        <v>957</v>
      </c>
      <c r="K703" s="71">
        <v>4000000</v>
      </c>
      <c r="L703" s="21" t="s">
        <v>1125</v>
      </c>
      <c r="M703" s="72">
        <v>42369</v>
      </c>
      <c r="N703" s="35" t="s">
        <v>1042</v>
      </c>
      <c r="O703" s="69" t="s">
        <v>30</v>
      </c>
    </row>
    <row r="704" spans="1:15" ht="45">
      <c r="A704" s="21" t="s">
        <v>1912</v>
      </c>
      <c r="B704" s="21" t="s">
        <v>115</v>
      </c>
      <c r="C704" s="21" t="s">
        <v>113</v>
      </c>
      <c r="D704" s="35" t="s">
        <v>1913</v>
      </c>
      <c r="E704" s="35" t="s">
        <v>1910</v>
      </c>
      <c r="F704" s="35" t="s">
        <v>34</v>
      </c>
      <c r="G704" s="21" t="s">
        <v>35</v>
      </c>
      <c r="H704" s="35">
        <v>1</v>
      </c>
      <c r="I704" s="21" t="s">
        <v>132</v>
      </c>
      <c r="J704" s="35" t="s">
        <v>1352</v>
      </c>
      <c r="K704" s="24">
        <v>2000000</v>
      </c>
      <c r="L704" s="21" t="s">
        <v>1125</v>
      </c>
      <c r="M704" s="25">
        <v>42004</v>
      </c>
      <c r="N704" s="35" t="s">
        <v>1042</v>
      </c>
      <c r="O704" s="35" t="s">
        <v>30</v>
      </c>
    </row>
    <row r="705" spans="1:15" ht="56.25">
      <c r="A705" s="21" t="s">
        <v>1914</v>
      </c>
      <c r="B705" s="35" t="s">
        <v>221</v>
      </c>
      <c r="C705" s="35" t="s">
        <v>1915</v>
      </c>
      <c r="D705" s="35" t="s">
        <v>1916</v>
      </c>
      <c r="E705" s="38" t="s">
        <v>48</v>
      </c>
      <c r="F705" s="35">
        <v>876</v>
      </c>
      <c r="G705" s="35" t="s">
        <v>35</v>
      </c>
      <c r="H705" s="35">
        <v>1</v>
      </c>
      <c r="I705" s="35">
        <v>45286565000</v>
      </c>
      <c r="J705" s="35" t="s">
        <v>1293</v>
      </c>
      <c r="K705" s="24">
        <v>3000000</v>
      </c>
      <c r="L705" s="35" t="s">
        <v>1125</v>
      </c>
      <c r="M705" s="25">
        <v>41729</v>
      </c>
      <c r="N705" s="35" t="s">
        <v>1042</v>
      </c>
      <c r="O705" s="35" t="s">
        <v>71</v>
      </c>
    </row>
    <row r="706" spans="1:15" ht="33.75">
      <c r="A706" s="21" t="s">
        <v>1917</v>
      </c>
      <c r="B706" s="21" t="s">
        <v>469</v>
      </c>
      <c r="C706" s="21" t="s">
        <v>474</v>
      </c>
      <c r="D706" s="35" t="s">
        <v>1918</v>
      </c>
      <c r="E706" s="38" t="s">
        <v>48</v>
      </c>
      <c r="F706" s="21" t="s">
        <v>34</v>
      </c>
      <c r="G706" s="35" t="s">
        <v>35</v>
      </c>
      <c r="H706" s="35">
        <v>1</v>
      </c>
      <c r="I706" s="21" t="s">
        <v>42</v>
      </c>
      <c r="J706" s="35" t="s">
        <v>472</v>
      </c>
      <c r="K706" s="24">
        <v>3000000</v>
      </c>
      <c r="L706" s="21" t="s">
        <v>1125</v>
      </c>
      <c r="M706" s="25">
        <v>42004</v>
      </c>
      <c r="N706" s="21" t="s">
        <v>1042</v>
      </c>
      <c r="O706" s="35" t="s">
        <v>30</v>
      </c>
    </row>
    <row r="707" spans="1:15" ht="67.5">
      <c r="A707" s="21" t="s">
        <v>1919</v>
      </c>
      <c r="B707" s="131" t="s">
        <v>94</v>
      </c>
      <c r="C707" s="131" t="s">
        <v>123</v>
      </c>
      <c r="D707" s="132" t="s">
        <v>1921</v>
      </c>
      <c r="E707" s="38" t="s">
        <v>48</v>
      </c>
      <c r="F707" s="131" t="s">
        <v>34</v>
      </c>
      <c r="G707" s="28" t="s">
        <v>35</v>
      </c>
      <c r="H707" s="132">
        <v>1</v>
      </c>
      <c r="I707" s="131" t="s">
        <v>1702</v>
      </c>
      <c r="J707" s="28" t="s">
        <v>1109</v>
      </c>
      <c r="K707" s="133">
        <v>2700000</v>
      </c>
      <c r="L707" s="21" t="s">
        <v>1125</v>
      </c>
      <c r="M707" s="135">
        <v>41820</v>
      </c>
      <c r="N707" s="136" t="s">
        <v>1042</v>
      </c>
      <c r="O707" s="136" t="s">
        <v>30</v>
      </c>
    </row>
    <row r="708" spans="1:15" ht="33.75">
      <c r="A708" s="21" t="s">
        <v>1922</v>
      </c>
      <c r="B708" s="21" t="s">
        <v>271</v>
      </c>
      <c r="C708" s="21" t="s">
        <v>100</v>
      </c>
      <c r="D708" s="35" t="s">
        <v>1920</v>
      </c>
      <c r="E708" s="38" t="s">
        <v>48</v>
      </c>
      <c r="F708" s="21" t="s">
        <v>99</v>
      </c>
      <c r="G708" s="21" t="s">
        <v>173</v>
      </c>
      <c r="H708" s="21" t="s">
        <v>1</v>
      </c>
      <c r="I708" s="21" t="s">
        <v>90</v>
      </c>
      <c r="J708" s="21" t="s">
        <v>1268</v>
      </c>
      <c r="K708" s="24">
        <v>1100000</v>
      </c>
      <c r="L708" s="21" t="s">
        <v>1125</v>
      </c>
      <c r="M708" s="30">
        <v>41639</v>
      </c>
      <c r="N708" s="35" t="s">
        <v>1042</v>
      </c>
      <c r="O708" s="35" t="s">
        <v>71</v>
      </c>
    </row>
    <row r="709" spans="1:15" ht="60">
      <c r="A709" s="115">
        <v>805</v>
      </c>
      <c r="B709" s="121" t="s">
        <v>1932</v>
      </c>
      <c r="C709" s="121">
        <v>3610000</v>
      </c>
      <c r="D709" s="116" t="s">
        <v>1933</v>
      </c>
      <c r="E709" s="117" t="s">
        <v>48</v>
      </c>
      <c r="F709" s="116" t="s">
        <v>34</v>
      </c>
      <c r="G709" s="116" t="s">
        <v>35</v>
      </c>
      <c r="H709" s="116" t="s">
        <v>77</v>
      </c>
      <c r="I709" s="116" t="s">
        <v>29</v>
      </c>
      <c r="J709" s="116" t="s">
        <v>1293</v>
      </c>
      <c r="K709" s="118">
        <v>2000000</v>
      </c>
      <c r="L709" s="116" t="s">
        <v>1125</v>
      </c>
      <c r="M709" s="3" t="s">
        <v>1934</v>
      </c>
      <c r="N709" s="121" t="s">
        <v>1038</v>
      </c>
      <c r="O709" s="116" t="s">
        <v>30</v>
      </c>
    </row>
    <row r="710" spans="1:15" ht="45">
      <c r="A710" s="21" t="s">
        <v>1941</v>
      </c>
      <c r="B710" s="21" t="s">
        <v>1942</v>
      </c>
      <c r="C710" s="21" t="s">
        <v>1943</v>
      </c>
      <c r="D710" s="35" t="s">
        <v>1944</v>
      </c>
      <c r="E710" s="21" t="s">
        <v>48</v>
      </c>
      <c r="F710" s="21" t="s">
        <v>34</v>
      </c>
      <c r="G710" s="35" t="s">
        <v>35</v>
      </c>
      <c r="H710" s="35" t="s">
        <v>77</v>
      </c>
      <c r="I710" s="21" t="s">
        <v>158</v>
      </c>
      <c r="J710" s="35" t="s">
        <v>1206</v>
      </c>
      <c r="K710" s="24">
        <v>3000000</v>
      </c>
      <c r="L710" s="21" t="s">
        <v>1125</v>
      </c>
      <c r="M710" s="25">
        <v>42004</v>
      </c>
      <c r="N710" s="35" t="s">
        <v>1042</v>
      </c>
      <c r="O710" s="35" t="s">
        <v>30</v>
      </c>
    </row>
    <row r="711" spans="1:15" ht="45">
      <c r="A711" s="21" t="s">
        <v>1945</v>
      </c>
      <c r="B711" s="21" t="s">
        <v>1942</v>
      </c>
      <c r="C711" s="21" t="s">
        <v>1943</v>
      </c>
      <c r="D711" s="35" t="s">
        <v>1944</v>
      </c>
      <c r="E711" s="21" t="s">
        <v>48</v>
      </c>
      <c r="F711" s="21" t="s">
        <v>34</v>
      </c>
      <c r="G711" s="35" t="s">
        <v>35</v>
      </c>
      <c r="H711" s="35" t="s">
        <v>77</v>
      </c>
      <c r="I711" s="21" t="s">
        <v>1876</v>
      </c>
      <c r="J711" s="35" t="s">
        <v>1182</v>
      </c>
      <c r="K711" s="24">
        <v>3000000</v>
      </c>
      <c r="L711" s="21" t="s">
        <v>1125</v>
      </c>
      <c r="M711" s="25">
        <v>42004</v>
      </c>
      <c r="N711" s="35" t="s">
        <v>1042</v>
      </c>
      <c r="O711" s="35" t="s">
        <v>30</v>
      </c>
    </row>
    <row r="712" spans="1:15" ht="33.75">
      <c r="A712" s="21" t="s">
        <v>1946</v>
      </c>
      <c r="B712" s="27" t="s">
        <v>1947</v>
      </c>
      <c r="C712" s="27" t="s">
        <v>1948</v>
      </c>
      <c r="D712" s="28" t="s">
        <v>1949</v>
      </c>
      <c r="E712" s="21" t="s">
        <v>48</v>
      </c>
      <c r="F712" s="27" t="s">
        <v>153</v>
      </c>
      <c r="G712" s="27" t="s">
        <v>154</v>
      </c>
      <c r="H712" s="73">
        <v>3040.27</v>
      </c>
      <c r="I712" s="27" t="s">
        <v>285</v>
      </c>
      <c r="J712" s="35" t="s">
        <v>1105</v>
      </c>
      <c r="K712" s="29">
        <v>2980000</v>
      </c>
      <c r="L712" s="21" t="s">
        <v>1125</v>
      </c>
      <c r="M712" s="25">
        <v>42004</v>
      </c>
      <c r="N712" s="21" t="s">
        <v>1042</v>
      </c>
      <c r="O712" s="35" t="s">
        <v>71</v>
      </c>
    </row>
    <row r="713" spans="1:15" ht="101.25">
      <c r="A713" s="21" t="s">
        <v>1950</v>
      </c>
      <c r="B713" s="21" t="s">
        <v>126</v>
      </c>
      <c r="C713" s="21" t="s">
        <v>1951</v>
      </c>
      <c r="D713" s="35" t="s">
        <v>1952</v>
      </c>
      <c r="E713" s="21" t="s">
        <v>48</v>
      </c>
      <c r="F713" s="21" t="s">
        <v>34</v>
      </c>
      <c r="G713" s="35" t="s">
        <v>35</v>
      </c>
      <c r="H713" s="24">
        <v>1</v>
      </c>
      <c r="I713" s="21" t="s">
        <v>285</v>
      </c>
      <c r="J713" s="35" t="s">
        <v>1105</v>
      </c>
      <c r="K713" s="24">
        <v>7500000</v>
      </c>
      <c r="L713" s="21" t="s">
        <v>1125</v>
      </c>
      <c r="M713" s="30">
        <v>42004</v>
      </c>
      <c r="N713" s="35" t="s">
        <v>1042</v>
      </c>
      <c r="O713" s="35" t="s">
        <v>30</v>
      </c>
    </row>
    <row r="714" spans="1:15" ht="56.25">
      <c r="A714" s="21" t="s">
        <v>1953</v>
      </c>
      <c r="B714" s="44" t="s">
        <v>384</v>
      </c>
      <c r="C714" s="42">
        <v>4540351</v>
      </c>
      <c r="D714" s="45" t="s">
        <v>1954</v>
      </c>
      <c r="E714" s="21" t="s">
        <v>48</v>
      </c>
      <c r="F714" s="44" t="s">
        <v>153</v>
      </c>
      <c r="G714" s="35" t="s">
        <v>35</v>
      </c>
      <c r="H714" s="45">
        <v>1</v>
      </c>
      <c r="I714" s="44" t="s">
        <v>285</v>
      </c>
      <c r="J714" s="35" t="s">
        <v>1105</v>
      </c>
      <c r="K714" s="46">
        <v>17000000</v>
      </c>
      <c r="L714" s="21" t="s">
        <v>1125</v>
      </c>
      <c r="M714" s="25">
        <v>41820</v>
      </c>
      <c r="N714" s="21" t="s">
        <v>1042</v>
      </c>
      <c r="O714" s="35" t="s">
        <v>30</v>
      </c>
    </row>
    <row r="715" spans="1:15" ht="56.25">
      <c r="A715" s="21" t="s">
        <v>1955</v>
      </c>
      <c r="B715" s="21" t="s">
        <v>172</v>
      </c>
      <c r="C715" s="21" t="s">
        <v>110</v>
      </c>
      <c r="D715" s="35" t="s">
        <v>260</v>
      </c>
      <c r="E715" s="21" t="s">
        <v>48</v>
      </c>
      <c r="F715" s="27" t="s">
        <v>99</v>
      </c>
      <c r="G715" s="28" t="s">
        <v>173</v>
      </c>
      <c r="H715" s="24">
        <v>624</v>
      </c>
      <c r="I715" s="27"/>
      <c r="J715" s="28" t="s">
        <v>877</v>
      </c>
      <c r="K715" s="24">
        <v>9228000</v>
      </c>
      <c r="L715" s="21" t="s">
        <v>1125</v>
      </c>
      <c r="M715" s="25">
        <v>42004</v>
      </c>
      <c r="N715" s="23" t="s">
        <v>1038</v>
      </c>
      <c r="O715" s="22" t="s">
        <v>30</v>
      </c>
    </row>
    <row r="716" spans="1:15" ht="56.25">
      <c r="A716" s="21" t="s">
        <v>1956</v>
      </c>
      <c r="B716" s="21" t="s">
        <v>1870</v>
      </c>
      <c r="C716" s="21" t="s">
        <v>1957</v>
      </c>
      <c r="D716" s="35" t="s">
        <v>1958</v>
      </c>
      <c r="E716" s="38" t="s">
        <v>48</v>
      </c>
      <c r="F716" s="21" t="s">
        <v>357</v>
      </c>
      <c r="G716" s="35" t="s">
        <v>358</v>
      </c>
      <c r="H716" s="24" t="s">
        <v>132</v>
      </c>
      <c r="I716" s="21" t="s">
        <v>359</v>
      </c>
      <c r="J716" s="35" t="s">
        <v>1272</v>
      </c>
      <c r="K716" s="24">
        <v>401000</v>
      </c>
      <c r="L716" s="21" t="s">
        <v>1125</v>
      </c>
      <c r="M716" s="25">
        <v>42004</v>
      </c>
      <c r="N716" s="35" t="s">
        <v>1038</v>
      </c>
      <c r="O716" s="35" t="s">
        <v>30</v>
      </c>
    </row>
    <row r="717" spans="1:15" ht="56.25">
      <c r="A717" s="21" t="s">
        <v>1959</v>
      </c>
      <c r="B717" s="21" t="s">
        <v>366</v>
      </c>
      <c r="C717" s="21" t="s">
        <v>367</v>
      </c>
      <c r="D717" s="35" t="s">
        <v>1960</v>
      </c>
      <c r="E717" s="38" t="s">
        <v>48</v>
      </c>
      <c r="F717" s="21" t="s">
        <v>368</v>
      </c>
      <c r="G717" s="35" t="s">
        <v>369</v>
      </c>
      <c r="H717" s="24" t="s">
        <v>132</v>
      </c>
      <c r="I717" s="21" t="s">
        <v>359</v>
      </c>
      <c r="J717" s="35" t="s">
        <v>1272</v>
      </c>
      <c r="K717" s="24">
        <v>1561000</v>
      </c>
      <c r="L717" s="21" t="s">
        <v>1125</v>
      </c>
      <c r="M717" s="25">
        <v>42004</v>
      </c>
      <c r="N717" s="35" t="s">
        <v>1038</v>
      </c>
      <c r="O717" s="35" t="s">
        <v>30</v>
      </c>
    </row>
    <row r="718" spans="1:15" ht="56.25">
      <c r="A718" s="21" t="s">
        <v>1961</v>
      </c>
      <c r="B718" s="21" t="s">
        <v>364</v>
      </c>
      <c r="C718" s="21" t="s">
        <v>365</v>
      </c>
      <c r="D718" s="35" t="s">
        <v>1962</v>
      </c>
      <c r="E718" s="38" t="s">
        <v>48</v>
      </c>
      <c r="F718" s="21" t="s">
        <v>300</v>
      </c>
      <c r="G718" s="35" t="s">
        <v>351</v>
      </c>
      <c r="H718" s="35" t="s">
        <v>132</v>
      </c>
      <c r="I718" s="21" t="s">
        <v>359</v>
      </c>
      <c r="J718" s="35" t="s">
        <v>1272</v>
      </c>
      <c r="K718" s="24">
        <v>1696200</v>
      </c>
      <c r="L718" s="21" t="s">
        <v>1125</v>
      </c>
      <c r="M718" s="25">
        <v>42004</v>
      </c>
      <c r="N718" s="35" t="s">
        <v>1038</v>
      </c>
      <c r="O718" s="35" t="s">
        <v>30</v>
      </c>
    </row>
    <row r="719" spans="1:15" ht="67.5">
      <c r="A719" s="21" t="s">
        <v>1963</v>
      </c>
      <c r="B719" s="35" t="s">
        <v>91</v>
      </c>
      <c r="C719" s="35">
        <v>9439000</v>
      </c>
      <c r="D719" s="35" t="s">
        <v>1964</v>
      </c>
      <c r="E719" s="38" t="s">
        <v>48</v>
      </c>
      <c r="F719" s="21" t="s">
        <v>34</v>
      </c>
      <c r="G719" s="28" t="s">
        <v>35</v>
      </c>
      <c r="H719" s="24" t="s">
        <v>132</v>
      </c>
      <c r="I719" s="21" t="s">
        <v>359</v>
      </c>
      <c r="J719" s="35" t="s">
        <v>1272</v>
      </c>
      <c r="K719" s="24">
        <v>8420000</v>
      </c>
      <c r="L719" s="21" t="s">
        <v>1125</v>
      </c>
      <c r="M719" s="25">
        <v>42004</v>
      </c>
      <c r="N719" s="35" t="s">
        <v>1042</v>
      </c>
      <c r="O719" s="35" t="s">
        <v>30</v>
      </c>
    </row>
    <row r="720" spans="1:15" ht="33.75">
      <c r="A720" s="21" t="s">
        <v>1965</v>
      </c>
      <c r="B720" s="35" t="s">
        <v>360</v>
      </c>
      <c r="C720" s="35">
        <v>7010020</v>
      </c>
      <c r="D720" s="35" t="s">
        <v>1966</v>
      </c>
      <c r="E720" s="38" t="s">
        <v>48</v>
      </c>
      <c r="F720" s="21" t="s">
        <v>34</v>
      </c>
      <c r="G720" s="28" t="s">
        <v>35</v>
      </c>
      <c r="H720" s="24">
        <v>1</v>
      </c>
      <c r="I720" s="21" t="s">
        <v>359</v>
      </c>
      <c r="J720" s="35" t="s">
        <v>1272</v>
      </c>
      <c r="K720" s="24">
        <v>820000</v>
      </c>
      <c r="L720" s="21" t="s">
        <v>1125</v>
      </c>
      <c r="M720" s="25">
        <v>42004</v>
      </c>
      <c r="N720" s="35" t="s">
        <v>1042</v>
      </c>
      <c r="O720" s="35" t="s">
        <v>30</v>
      </c>
    </row>
    <row r="721" spans="1:15" ht="33.75">
      <c r="A721" s="21" t="s">
        <v>1967</v>
      </c>
      <c r="B721" s="35" t="s">
        <v>1891</v>
      </c>
      <c r="C721" s="35">
        <v>5020000</v>
      </c>
      <c r="D721" s="35" t="s">
        <v>1968</v>
      </c>
      <c r="E721" s="38" t="s">
        <v>48</v>
      </c>
      <c r="F721" s="21" t="s">
        <v>34</v>
      </c>
      <c r="G721" s="28" t="s">
        <v>35</v>
      </c>
      <c r="H721" s="24" t="s">
        <v>132</v>
      </c>
      <c r="I721" s="21" t="s">
        <v>359</v>
      </c>
      <c r="J721" s="35" t="s">
        <v>1272</v>
      </c>
      <c r="K721" s="24">
        <v>3363400</v>
      </c>
      <c r="L721" s="21" t="s">
        <v>1125</v>
      </c>
      <c r="M721" s="25">
        <v>42369</v>
      </c>
      <c r="N721" s="35" t="s">
        <v>1042</v>
      </c>
      <c r="O721" s="35" t="s">
        <v>30</v>
      </c>
    </row>
    <row r="722" spans="1:15" ht="33.75">
      <c r="A722" s="21" t="s">
        <v>1969</v>
      </c>
      <c r="B722" s="35" t="s">
        <v>308</v>
      </c>
      <c r="C722" s="35">
        <v>5030100</v>
      </c>
      <c r="D722" s="35" t="s">
        <v>1970</v>
      </c>
      <c r="E722" s="38" t="s">
        <v>48</v>
      </c>
      <c r="F722" s="21" t="s">
        <v>34</v>
      </c>
      <c r="G722" s="28" t="s">
        <v>35</v>
      </c>
      <c r="H722" s="24" t="s">
        <v>132</v>
      </c>
      <c r="I722" s="21" t="s">
        <v>359</v>
      </c>
      <c r="J722" s="35" t="s">
        <v>1272</v>
      </c>
      <c r="K722" s="24">
        <v>2275800</v>
      </c>
      <c r="L722" s="21" t="s">
        <v>1125</v>
      </c>
      <c r="M722" s="25">
        <v>42369</v>
      </c>
      <c r="N722" s="35" t="s">
        <v>1042</v>
      </c>
      <c r="O722" s="35" t="s">
        <v>30</v>
      </c>
    </row>
    <row r="723" spans="1:15" ht="33.75">
      <c r="A723" s="21" t="s">
        <v>1971</v>
      </c>
      <c r="B723" s="21" t="s">
        <v>1972</v>
      </c>
      <c r="C723" s="35">
        <v>4540162</v>
      </c>
      <c r="D723" s="35" t="s">
        <v>1973</v>
      </c>
      <c r="E723" s="38" t="s">
        <v>48</v>
      </c>
      <c r="F723" s="21" t="s">
        <v>34</v>
      </c>
      <c r="G723" s="28" t="s">
        <v>35</v>
      </c>
      <c r="H723" s="24" t="s">
        <v>132</v>
      </c>
      <c r="I723" s="21" t="s">
        <v>359</v>
      </c>
      <c r="J723" s="35" t="s">
        <v>1272</v>
      </c>
      <c r="K723" s="24">
        <v>550000</v>
      </c>
      <c r="L723" s="21" t="s">
        <v>1125</v>
      </c>
      <c r="M723" s="25">
        <v>42004</v>
      </c>
      <c r="N723" s="35" t="s">
        <v>1042</v>
      </c>
      <c r="O723" s="35" t="s">
        <v>30</v>
      </c>
    </row>
    <row r="724" spans="1:15" ht="33.75">
      <c r="A724" s="21" t="s">
        <v>1974</v>
      </c>
      <c r="B724" s="21" t="s">
        <v>1972</v>
      </c>
      <c r="C724" s="35">
        <v>4540162</v>
      </c>
      <c r="D724" s="35" t="s">
        <v>1975</v>
      </c>
      <c r="E724" s="38" t="s">
        <v>48</v>
      </c>
      <c r="F724" s="21" t="s">
        <v>34</v>
      </c>
      <c r="G724" s="28" t="s">
        <v>35</v>
      </c>
      <c r="H724" s="24" t="s">
        <v>132</v>
      </c>
      <c r="I724" s="21" t="s">
        <v>29</v>
      </c>
      <c r="J724" s="35" t="s">
        <v>1105</v>
      </c>
      <c r="K724" s="24">
        <v>1400000</v>
      </c>
      <c r="L724" s="21" t="s">
        <v>1125</v>
      </c>
      <c r="M724" s="25">
        <v>42004</v>
      </c>
      <c r="N724" s="35" t="s">
        <v>1042</v>
      </c>
      <c r="O724" s="35" t="s">
        <v>30</v>
      </c>
    </row>
    <row r="725" spans="1:15" ht="45">
      <c r="A725" s="21" t="s">
        <v>1976</v>
      </c>
      <c r="B725" s="21" t="s">
        <v>1977</v>
      </c>
      <c r="C725" s="35">
        <v>2320230</v>
      </c>
      <c r="D725" s="35" t="s">
        <v>1978</v>
      </c>
      <c r="E725" s="38" t="s">
        <v>48</v>
      </c>
      <c r="F725" s="21" t="s">
        <v>86</v>
      </c>
      <c r="G725" s="28" t="s">
        <v>87</v>
      </c>
      <c r="H725" s="24" t="s">
        <v>132</v>
      </c>
      <c r="I725" s="21" t="s">
        <v>29</v>
      </c>
      <c r="J725" s="35" t="s">
        <v>1105</v>
      </c>
      <c r="K725" s="24">
        <v>5778150</v>
      </c>
      <c r="L725" s="21" t="s">
        <v>1125</v>
      </c>
      <c r="M725" s="25">
        <v>42004</v>
      </c>
      <c r="N725" s="28" t="s">
        <v>1058</v>
      </c>
      <c r="O725" s="35" t="s">
        <v>30</v>
      </c>
    </row>
    <row r="726" spans="1:15" ht="33.75">
      <c r="A726" s="21" t="s">
        <v>1979</v>
      </c>
      <c r="B726" s="21" t="s">
        <v>1980</v>
      </c>
      <c r="C726" s="35">
        <v>3711310</v>
      </c>
      <c r="D726" s="35" t="s">
        <v>1981</v>
      </c>
      <c r="E726" s="38" t="s">
        <v>48</v>
      </c>
      <c r="F726" s="21" t="s">
        <v>34</v>
      </c>
      <c r="G726" s="28" t="s">
        <v>173</v>
      </c>
      <c r="H726" s="24" t="s">
        <v>132</v>
      </c>
      <c r="I726" s="21" t="s">
        <v>359</v>
      </c>
      <c r="J726" s="35" t="s">
        <v>1272</v>
      </c>
      <c r="K726" s="24">
        <v>2648136</v>
      </c>
      <c r="L726" s="21" t="s">
        <v>1125</v>
      </c>
      <c r="M726" s="25">
        <v>42004</v>
      </c>
      <c r="N726" s="35" t="s">
        <v>1042</v>
      </c>
      <c r="O726" s="35" t="s">
        <v>30</v>
      </c>
    </row>
    <row r="727" spans="1:15" ht="33.75">
      <c r="A727" s="21" t="s">
        <v>1982</v>
      </c>
      <c r="B727" s="21" t="s">
        <v>838</v>
      </c>
      <c r="C727" s="21">
        <v>8519000</v>
      </c>
      <c r="D727" s="122" t="s">
        <v>1983</v>
      </c>
      <c r="E727" s="21" t="s">
        <v>48</v>
      </c>
      <c r="F727" s="122">
        <v>876</v>
      </c>
      <c r="G727" s="122" t="s">
        <v>35</v>
      </c>
      <c r="H727" s="122" t="s">
        <v>77</v>
      </c>
      <c r="I727" s="122">
        <v>50401000000</v>
      </c>
      <c r="J727" s="122" t="s">
        <v>1264</v>
      </c>
      <c r="K727" s="123">
        <v>2500000</v>
      </c>
      <c r="L727" s="124" t="s">
        <v>1125</v>
      </c>
      <c r="M727" s="25">
        <v>42004</v>
      </c>
      <c r="N727" s="122" t="s">
        <v>1042</v>
      </c>
      <c r="O727" s="122" t="s">
        <v>30</v>
      </c>
    </row>
    <row r="728" spans="1:15" ht="56.25">
      <c r="A728" s="21" t="s">
        <v>1984</v>
      </c>
      <c r="B728" s="21" t="s">
        <v>356</v>
      </c>
      <c r="C728" s="21" t="s">
        <v>443</v>
      </c>
      <c r="D728" s="35" t="s">
        <v>1985</v>
      </c>
      <c r="E728" s="38" t="s">
        <v>48</v>
      </c>
      <c r="F728" s="21" t="s">
        <v>357</v>
      </c>
      <c r="G728" s="35" t="s">
        <v>358</v>
      </c>
      <c r="H728" s="35" t="s">
        <v>77</v>
      </c>
      <c r="I728" s="122">
        <v>50401000000</v>
      </c>
      <c r="J728" s="35" t="s">
        <v>1264</v>
      </c>
      <c r="K728" s="24">
        <v>4074010</v>
      </c>
      <c r="L728" s="21" t="s">
        <v>1125</v>
      </c>
      <c r="M728" s="25">
        <v>42004</v>
      </c>
      <c r="N728" s="122" t="s">
        <v>1038</v>
      </c>
      <c r="O728" s="35" t="s">
        <v>30</v>
      </c>
    </row>
    <row r="729" spans="1:15" ht="56.25">
      <c r="A729" s="21" t="s">
        <v>1986</v>
      </c>
      <c r="B729" s="21" t="s">
        <v>356</v>
      </c>
      <c r="C729" s="21" t="s">
        <v>443</v>
      </c>
      <c r="D729" s="35" t="s">
        <v>1985</v>
      </c>
      <c r="E729" s="38" t="s">
        <v>48</v>
      </c>
      <c r="F729" s="21" t="s">
        <v>357</v>
      </c>
      <c r="G729" s="35" t="s">
        <v>358</v>
      </c>
      <c r="H729" s="122" t="s">
        <v>77</v>
      </c>
      <c r="I729" s="122">
        <v>52401000000</v>
      </c>
      <c r="J729" s="122" t="s">
        <v>1263</v>
      </c>
      <c r="K729" s="123">
        <v>1703850</v>
      </c>
      <c r="L729" s="21" t="s">
        <v>1125</v>
      </c>
      <c r="M729" s="25">
        <v>42004</v>
      </c>
      <c r="N729" s="122" t="s">
        <v>1038</v>
      </c>
      <c r="O729" s="122" t="s">
        <v>30</v>
      </c>
    </row>
    <row r="730" spans="1:15" ht="56.25">
      <c r="A730" s="21" t="s">
        <v>1987</v>
      </c>
      <c r="B730" s="21" t="s">
        <v>356</v>
      </c>
      <c r="C730" s="21" t="s">
        <v>443</v>
      </c>
      <c r="D730" s="35" t="s">
        <v>1985</v>
      </c>
      <c r="E730" s="38" t="s">
        <v>48</v>
      </c>
      <c r="F730" s="21" t="s">
        <v>357</v>
      </c>
      <c r="G730" s="35" t="s">
        <v>358</v>
      </c>
      <c r="H730" s="122" t="s">
        <v>77</v>
      </c>
      <c r="I730" s="122">
        <v>1401000000</v>
      </c>
      <c r="J730" s="122" t="s">
        <v>1257</v>
      </c>
      <c r="K730" s="24">
        <v>1824160</v>
      </c>
      <c r="L730" s="21" t="s">
        <v>1125</v>
      </c>
      <c r="M730" s="30">
        <v>42004</v>
      </c>
      <c r="N730" s="122" t="s">
        <v>1038</v>
      </c>
      <c r="O730" s="122" t="s">
        <v>30</v>
      </c>
    </row>
    <row r="731" spans="1:15" ht="33.75">
      <c r="A731" s="21" t="s">
        <v>1988</v>
      </c>
      <c r="B731" s="21" t="s">
        <v>1797</v>
      </c>
      <c r="C731" s="21" t="s">
        <v>1898</v>
      </c>
      <c r="D731" s="35" t="s">
        <v>1989</v>
      </c>
      <c r="E731" s="21" t="s">
        <v>48</v>
      </c>
      <c r="F731" s="21" t="s">
        <v>34</v>
      </c>
      <c r="G731" s="21" t="s">
        <v>35</v>
      </c>
      <c r="H731" s="35">
        <v>1</v>
      </c>
      <c r="I731" s="21" t="s">
        <v>855</v>
      </c>
      <c r="J731" s="35" t="s">
        <v>1264</v>
      </c>
      <c r="K731" s="24">
        <v>1032600</v>
      </c>
      <c r="L731" s="21" t="s">
        <v>1125</v>
      </c>
      <c r="M731" s="25">
        <v>42004</v>
      </c>
      <c r="N731" s="35" t="s">
        <v>1042</v>
      </c>
      <c r="O731" s="35" t="s">
        <v>71</v>
      </c>
    </row>
    <row r="732" spans="1:15" ht="56.25">
      <c r="A732" s="21" t="s">
        <v>1990</v>
      </c>
      <c r="B732" s="21" t="s">
        <v>360</v>
      </c>
      <c r="C732" s="21" t="s">
        <v>361</v>
      </c>
      <c r="D732" s="35" t="s">
        <v>475</v>
      </c>
      <c r="E732" s="21" t="s">
        <v>48</v>
      </c>
      <c r="F732" s="21" t="s">
        <v>34</v>
      </c>
      <c r="G732" s="35" t="s">
        <v>35</v>
      </c>
      <c r="H732" s="35">
        <v>1</v>
      </c>
      <c r="I732" s="21" t="s">
        <v>3</v>
      </c>
      <c r="J732" s="35" t="s">
        <v>468</v>
      </c>
      <c r="K732" s="24">
        <v>150568</v>
      </c>
      <c r="L732" s="21" t="s">
        <v>1125</v>
      </c>
      <c r="M732" s="25">
        <v>41698</v>
      </c>
      <c r="N732" s="35" t="s">
        <v>1038</v>
      </c>
      <c r="O732" s="35" t="s">
        <v>30</v>
      </c>
    </row>
    <row r="733" spans="1:15" ht="56.25">
      <c r="A733" s="21" t="s">
        <v>1991</v>
      </c>
      <c r="B733" s="125" t="s">
        <v>216</v>
      </c>
      <c r="C733" s="125" t="s">
        <v>211</v>
      </c>
      <c r="D733" s="125" t="s">
        <v>1992</v>
      </c>
      <c r="E733" s="125" t="s">
        <v>48</v>
      </c>
      <c r="F733" s="125">
        <v>876</v>
      </c>
      <c r="G733" s="54" t="s">
        <v>35</v>
      </c>
      <c r="H733" s="54">
        <v>1</v>
      </c>
      <c r="I733" s="125" t="s">
        <v>29</v>
      </c>
      <c r="J733" s="54" t="s">
        <v>1105</v>
      </c>
      <c r="K733" s="126">
        <v>12000000</v>
      </c>
      <c r="L733" s="125" t="s">
        <v>1125</v>
      </c>
      <c r="M733" s="127">
        <v>42766</v>
      </c>
      <c r="N733" s="128" t="s">
        <v>1038</v>
      </c>
      <c r="O733" s="54" t="s">
        <v>30</v>
      </c>
    </row>
    <row r="734" spans="1:15" ht="180">
      <c r="A734" s="21" t="s">
        <v>1993</v>
      </c>
      <c r="B734" s="21" t="s">
        <v>1994</v>
      </c>
      <c r="C734" s="21" t="s">
        <v>1995</v>
      </c>
      <c r="D734" s="45" t="s">
        <v>1996</v>
      </c>
      <c r="E734" s="21" t="s">
        <v>48</v>
      </c>
      <c r="F734" s="44" t="s">
        <v>34</v>
      </c>
      <c r="G734" s="45" t="s">
        <v>35</v>
      </c>
      <c r="H734" s="45" t="s">
        <v>77</v>
      </c>
      <c r="I734" s="44" t="s">
        <v>132</v>
      </c>
      <c r="J734" s="45" t="s">
        <v>1997</v>
      </c>
      <c r="K734" s="46">
        <v>15000000</v>
      </c>
      <c r="L734" s="44" t="s">
        <v>1125</v>
      </c>
      <c r="M734" s="47">
        <v>42004</v>
      </c>
      <c r="N734" s="35" t="s">
        <v>1038</v>
      </c>
      <c r="O734" s="45" t="s">
        <v>30</v>
      </c>
    </row>
    <row r="735" spans="1:15" ht="33.75">
      <c r="A735" s="21" t="s">
        <v>1998</v>
      </c>
      <c r="B735" s="21" t="s">
        <v>1044</v>
      </c>
      <c r="C735" s="21" t="s">
        <v>89</v>
      </c>
      <c r="D735" s="35" t="s">
        <v>415</v>
      </c>
      <c r="E735" s="21" t="s">
        <v>1999</v>
      </c>
      <c r="F735" s="21" t="s">
        <v>86</v>
      </c>
      <c r="G735" s="28" t="s">
        <v>87</v>
      </c>
      <c r="H735" s="24">
        <v>320000</v>
      </c>
      <c r="I735" s="21" t="s">
        <v>1046</v>
      </c>
      <c r="J735" s="35" t="s">
        <v>1047</v>
      </c>
      <c r="K735" s="24">
        <v>7965000</v>
      </c>
      <c r="L735" s="21" t="s">
        <v>1125</v>
      </c>
      <c r="M735" s="25">
        <v>42004</v>
      </c>
      <c r="N735" s="35" t="s">
        <v>1042</v>
      </c>
      <c r="O735" s="35" t="s">
        <v>30</v>
      </c>
    </row>
    <row r="736" spans="1:15" ht="45">
      <c r="A736" s="21" t="s">
        <v>2000</v>
      </c>
      <c r="B736" s="21" t="s">
        <v>84</v>
      </c>
      <c r="C736" s="21">
        <v>2320000</v>
      </c>
      <c r="D736" s="21" t="s">
        <v>85</v>
      </c>
      <c r="E736" s="38" t="s">
        <v>48</v>
      </c>
      <c r="F736" s="21">
        <v>112</v>
      </c>
      <c r="G736" s="28" t="s">
        <v>87</v>
      </c>
      <c r="H736" s="35" t="s">
        <v>77</v>
      </c>
      <c r="I736" s="21">
        <v>25401000000</v>
      </c>
      <c r="J736" s="35" t="s">
        <v>1268</v>
      </c>
      <c r="K736" s="24">
        <v>5884000</v>
      </c>
      <c r="L736" s="21" t="s">
        <v>1125</v>
      </c>
      <c r="M736" s="25">
        <v>42004</v>
      </c>
      <c r="N736" s="28" t="s">
        <v>1058</v>
      </c>
      <c r="O736" s="35" t="s">
        <v>30</v>
      </c>
    </row>
    <row r="737" spans="1:15" ht="56.25">
      <c r="A737" s="21" t="s">
        <v>2001</v>
      </c>
      <c r="B737" s="21" t="s">
        <v>1870</v>
      </c>
      <c r="C737" s="21" t="s">
        <v>1957</v>
      </c>
      <c r="D737" s="35" t="s">
        <v>2002</v>
      </c>
      <c r="E737" s="38" t="s">
        <v>48</v>
      </c>
      <c r="F737" s="21" t="s">
        <v>357</v>
      </c>
      <c r="G737" s="35" t="s">
        <v>358</v>
      </c>
      <c r="H737" s="24" t="s">
        <v>132</v>
      </c>
      <c r="I737" s="21" t="s">
        <v>29</v>
      </c>
      <c r="J737" s="35" t="s">
        <v>1105</v>
      </c>
      <c r="K737" s="24">
        <v>2722500</v>
      </c>
      <c r="L737" s="21" t="s">
        <v>1125</v>
      </c>
      <c r="M737" s="25">
        <v>42004</v>
      </c>
      <c r="N737" s="35" t="s">
        <v>1038</v>
      </c>
      <c r="O737" s="35" t="s">
        <v>30</v>
      </c>
    </row>
    <row r="738" spans="1:15" ht="45">
      <c r="A738" s="21" t="s">
        <v>2003</v>
      </c>
      <c r="B738" s="35" t="s">
        <v>1052</v>
      </c>
      <c r="C738" s="35">
        <v>7492050</v>
      </c>
      <c r="D738" s="35" t="s">
        <v>2004</v>
      </c>
      <c r="E738" s="38" t="s">
        <v>48</v>
      </c>
      <c r="F738" s="21" t="s">
        <v>34</v>
      </c>
      <c r="G738" s="28" t="s">
        <v>35</v>
      </c>
      <c r="H738" s="24" t="s">
        <v>132</v>
      </c>
      <c r="I738" s="21" t="s">
        <v>359</v>
      </c>
      <c r="J738" s="35" t="s">
        <v>1272</v>
      </c>
      <c r="K738" s="24">
        <v>960000</v>
      </c>
      <c r="L738" s="21" t="s">
        <v>1125</v>
      </c>
      <c r="M738" s="25">
        <v>42004</v>
      </c>
      <c r="N738" s="35" t="s">
        <v>1042</v>
      </c>
      <c r="O738" s="35" t="s">
        <v>30</v>
      </c>
    </row>
    <row r="739" spans="1:15" ht="33.75">
      <c r="A739" s="21" t="s">
        <v>2005</v>
      </c>
      <c r="B739" s="35" t="s">
        <v>1052</v>
      </c>
      <c r="C739" s="35">
        <v>7492050</v>
      </c>
      <c r="D739" s="35" t="s">
        <v>2006</v>
      </c>
      <c r="E739" s="38" t="s">
        <v>48</v>
      </c>
      <c r="F739" s="21" t="s">
        <v>34</v>
      </c>
      <c r="G739" s="28" t="s">
        <v>35</v>
      </c>
      <c r="H739" s="24" t="s">
        <v>132</v>
      </c>
      <c r="I739" s="21" t="s">
        <v>29</v>
      </c>
      <c r="J739" s="35" t="s">
        <v>1105</v>
      </c>
      <c r="K739" s="24">
        <v>960000</v>
      </c>
      <c r="L739" s="21" t="s">
        <v>1125</v>
      </c>
      <c r="M739" s="25">
        <v>42004</v>
      </c>
      <c r="N739" s="35" t="s">
        <v>1042</v>
      </c>
      <c r="O739" s="35" t="s">
        <v>30</v>
      </c>
    </row>
    <row r="740" spans="1:15" ht="101.25">
      <c r="A740" s="21" t="s">
        <v>2010</v>
      </c>
      <c r="B740" s="44" t="s">
        <v>144</v>
      </c>
      <c r="C740" s="44" t="s">
        <v>2011</v>
      </c>
      <c r="D740" s="45" t="s">
        <v>2012</v>
      </c>
      <c r="E740" s="38" t="s">
        <v>1999</v>
      </c>
      <c r="F740" s="21" t="s">
        <v>34</v>
      </c>
      <c r="G740" s="28" t="s">
        <v>35</v>
      </c>
      <c r="H740" s="45">
        <v>1</v>
      </c>
      <c r="I740" s="44" t="s">
        <v>29</v>
      </c>
      <c r="J740" s="45" t="s">
        <v>1252</v>
      </c>
      <c r="K740" s="46">
        <v>691200</v>
      </c>
      <c r="L740" s="44" t="s">
        <v>1125</v>
      </c>
      <c r="M740" s="25">
        <v>42004</v>
      </c>
      <c r="N740" s="35" t="s">
        <v>1038</v>
      </c>
      <c r="O740" s="45" t="s">
        <v>30</v>
      </c>
    </row>
  </sheetData>
  <autoFilter ref="A24:BO739">
    <filterColumn colId="3"/>
    <filterColumn colId="11"/>
    <filterColumn colId="13"/>
  </autoFilter>
  <sortState ref="A516:P565">
    <sortCondition ref="L516:L565"/>
  </sortState>
  <mergeCells count="29">
    <mergeCell ref="E19:O19"/>
    <mergeCell ref="A21:A23"/>
    <mergeCell ref="B21:B23"/>
    <mergeCell ref="C21:C23"/>
    <mergeCell ref="D22:D23"/>
    <mergeCell ref="D21:M21"/>
    <mergeCell ref="I22:J22"/>
    <mergeCell ref="E22:E23"/>
    <mergeCell ref="O21:O22"/>
    <mergeCell ref="H22:H23"/>
    <mergeCell ref="K22:K23"/>
    <mergeCell ref="L22:M22"/>
    <mergeCell ref="F22:G22"/>
    <mergeCell ref="N21:N23"/>
    <mergeCell ref="B19:D19"/>
    <mergeCell ref="A9:N9"/>
    <mergeCell ref="A10:N10"/>
    <mergeCell ref="B18:D18"/>
    <mergeCell ref="B17:D17"/>
    <mergeCell ref="B16:D16"/>
    <mergeCell ref="B15:D15"/>
    <mergeCell ref="B14:D14"/>
    <mergeCell ref="E13:O13"/>
    <mergeCell ref="E14:O14"/>
    <mergeCell ref="E15:O15"/>
    <mergeCell ref="E16:O16"/>
    <mergeCell ref="E17:O17"/>
    <mergeCell ref="B13:D13"/>
    <mergeCell ref="E18:O18"/>
  </mergeCells>
  <phoneticPr fontId="3" type="noConversion"/>
  <pageMargins left="0.78740157480314965" right="0.78740157480314965" top="0.75" bottom="0.41" header="0.44" footer="0.19685039370078741"/>
  <pageSetup paperSize="8" scale="98" fitToHeight="100" orientation="landscape" r:id="rId1"/>
  <headerFooter differentFirst="1" alignWithMargins="0">
    <oddHeader>&amp;CСтраница &amp;P из &amp;N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ГПЗ-2013 (ред. 3)</vt:lpstr>
      <vt:lpstr>'ГПЗ-2013 (ред. 3)'!Заголовки_для_печати</vt:lpstr>
      <vt:lpstr>'ГПЗ-2013 (ред. 3)'!Область_печати</vt:lpstr>
    </vt:vector>
  </TitlesOfParts>
  <Company>КонсультантПлюс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Марков В.Н., Титков В.Н.</dc:creator>
  <cp:keywords>ГПЗ</cp:keywords>
  <cp:lastModifiedBy>Pechnova</cp:lastModifiedBy>
  <cp:lastPrinted>2013-03-18T05:02:52Z</cp:lastPrinted>
  <dcterms:created xsi:type="dcterms:W3CDTF">2011-01-28T08:18:11Z</dcterms:created>
  <dcterms:modified xsi:type="dcterms:W3CDTF">2013-12-26T11:15:58Z</dcterms:modified>
</cp:coreProperties>
</file>