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760" tabRatio="527"/>
  </bookViews>
  <sheets>
    <sheet name="с 01.06.2020 " sheetId="23" r:id="rId1"/>
  </sheets>
  <definedNames>
    <definedName name="_xlnm._FilterDatabase" localSheetId="0" hidden="1">'с 01.06.2020 '!$A$8:$IB$8</definedName>
    <definedName name="Z_B0F80B18_616D_4646_98FD_AA96AC5D53B5_.wvu.PrintArea" localSheetId="0" hidden="1">'с 01.06.2020 '!$B$8:$J$1073</definedName>
    <definedName name="Z_B0F80B18_616D_4646_98FD_AA96AC5D53B5_.wvu.PrintTitles" localSheetId="0" hidden="1">'с 01.06.2020 '!#REF!</definedName>
    <definedName name="Z_B0F80B18_616D_4646_98FD_AA96AC5D53B5_.wvu.Rows" localSheetId="0" hidden="1">'с 01.06.2020 '!$30:$39,'с 01.06.2020 '!$936:$937,'с 01.06.2020 '!#REF!,'с 01.06.2020 '!#REF!,'с 01.06.2020 '!#REF!,'с 01.06.2020 '!#REF!,'с 01.06.2020 '!#REF!,'с 01.06.2020 '!#REF!,'с 01.06.2020 '!#REF!</definedName>
    <definedName name="_xlnm.Print_Titles" localSheetId="0">'с 01.06.2020 '!$8:$8</definedName>
    <definedName name="_xlnm.Print_Area" localSheetId="0">'с 01.06.2020 '!$B$1:$IB$1080</definedName>
  </definedNames>
  <calcPr calcId="125725"/>
  <customWorkbookViews>
    <customWorkbookView name="  - Личное представление" guid="{B0F80B18-616D-4646-98FD-AA96AC5D53B5}" mergeInterval="0" personalView="1" maximized="1" xWindow="38" yWindow="34" windowWidth="982" windowHeight="476" tabRatio="527" activeSheetId="1"/>
  </customWorkbookViews>
  <fileRecoveryPr autoRecover="0"/>
</workbook>
</file>

<file path=xl/calcChain.xml><?xml version="1.0" encoding="utf-8"?>
<calcChain xmlns="http://schemas.openxmlformats.org/spreadsheetml/2006/main">
  <c r="H1076" i="23"/>
  <c r="H1075"/>
  <c r="H1073"/>
  <c r="G1071"/>
  <c r="H1071" s="1"/>
  <c r="H1068"/>
  <c r="H1067"/>
  <c r="H1066"/>
  <c r="H1065"/>
  <c r="H1064"/>
  <c r="H1063"/>
  <c r="H1062"/>
  <c r="H1059"/>
  <c r="H1058"/>
  <c r="H1057"/>
  <c r="H1056"/>
  <c r="H1052"/>
  <c r="U1051"/>
  <c r="H1051"/>
  <c r="U1049"/>
  <c r="H1049"/>
  <c r="U1048"/>
  <c r="H1048"/>
  <c r="H1047"/>
  <c r="H1045"/>
  <c r="H1044"/>
  <c r="H1043"/>
  <c r="G1043"/>
  <c r="H1042"/>
  <c r="G1042"/>
  <c r="H1041"/>
  <c r="U1029"/>
  <c r="H1029"/>
  <c r="U1027"/>
  <c r="H1027"/>
  <c r="G1026"/>
  <c r="U1026" s="1"/>
  <c r="U1025"/>
  <c r="H1025"/>
  <c r="U1024"/>
  <c r="H1024"/>
  <c r="U1022"/>
  <c r="H1022"/>
  <c r="G1021"/>
  <c r="H1021" s="1"/>
  <c r="U1018"/>
  <c r="H1017"/>
  <c r="H1016"/>
  <c r="H1015"/>
  <c r="H1014"/>
  <c r="H1013"/>
  <c r="H1011"/>
  <c r="U1009"/>
  <c r="H1009"/>
  <c r="U1008"/>
  <c r="H1008"/>
  <c r="U1007"/>
  <c r="H1007"/>
  <c r="U1006"/>
  <c r="H1006"/>
  <c r="U1005"/>
  <c r="H1005"/>
  <c r="U1004"/>
  <c r="H1004"/>
  <c r="U1003"/>
  <c r="H1003"/>
  <c r="U1002"/>
  <c r="H1002"/>
  <c r="U1001"/>
  <c r="H1001"/>
  <c r="U1000"/>
  <c r="H1000"/>
  <c r="U997"/>
  <c r="H997"/>
  <c r="U996"/>
  <c r="H996"/>
  <c r="U995"/>
  <c r="H995"/>
  <c r="U994"/>
  <c r="H994"/>
  <c r="U993"/>
  <c r="H993"/>
  <c r="U992"/>
  <c r="H992"/>
  <c r="U991"/>
  <c r="H991"/>
  <c r="U990"/>
  <c r="H990"/>
  <c r="U989"/>
  <c r="H989"/>
  <c r="U988"/>
  <c r="H988"/>
  <c r="U987"/>
  <c r="H987"/>
  <c r="U986"/>
  <c r="H986"/>
  <c r="U985"/>
  <c r="H985"/>
  <c r="U984"/>
  <c r="H984"/>
  <c r="U983"/>
  <c r="H983"/>
  <c r="U980"/>
  <c r="H980"/>
  <c r="U979"/>
  <c r="H979"/>
  <c r="T977"/>
  <c r="U977" s="1"/>
  <c r="H977"/>
  <c r="U976"/>
  <c r="H976"/>
  <c r="U974"/>
  <c r="H972"/>
  <c r="U971"/>
  <c r="H971"/>
  <c r="U970"/>
  <c r="H970"/>
  <c r="H968"/>
  <c r="H967"/>
  <c r="H966"/>
  <c r="H965"/>
  <c r="U962"/>
  <c r="H962"/>
  <c r="U961"/>
  <c r="H961"/>
  <c r="U960"/>
  <c r="H960"/>
  <c r="U959"/>
  <c r="H959"/>
  <c r="H957"/>
  <c r="U955"/>
  <c r="H955"/>
  <c r="U954"/>
  <c r="H954"/>
  <c r="U953"/>
  <c r="H953"/>
  <c r="U952"/>
  <c r="H952"/>
  <c r="H949"/>
  <c r="H948"/>
  <c r="H947"/>
  <c r="U945"/>
  <c r="H945"/>
  <c r="U944"/>
  <c r="H944"/>
  <c r="U943"/>
  <c r="H943"/>
  <c r="U942"/>
  <c r="H942"/>
  <c r="U941"/>
  <c r="H941"/>
  <c r="U940"/>
  <c r="H940"/>
  <c r="U939"/>
  <c r="H939"/>
  <c r="U938"/>
  <c r="H938"/>
  <c r="U937"/>
  <c r="H937"/>
  <c r="G936"/>
  <c r="H936" s="1"/>
  <c r="U935"/>
  <c r="H935"/>
  <c r="U934"/>
  <c r="H934"/>
  <c r="U933"/>
  <c r="H933"/>
  <c r="U932"/>
  <c r="H932"/>
  <c r="U931"/>
  <c r="H931"/>
  <c r="U930"/>
  <c r="H930"/>
  <c r="U928"/>
  <c r="H928"/>
  <c r="U927"/>
  <c r="H927"/>
  <c r="U926"/>
  <c r="H926"/>
  <c r="U925"/>
  <c r="H925"/>
  <c r="U923"/>
  <c r="H923"/>
  <c r="U922"/>
  <c r="H922"/>
  <c r="U921"/>
  <c r="H921"/>
  <c r="U920"/>
  <c r="H920"/>
  <c r="U919"/>
  <c r="H919"/>
  <c r="U918"/>
  <c r="H918"/>
  <c r="U917"/>
  <c r="H917"/>
  <c r="U916"/>
  <c r="H916"/>
  <c r="U915"/>
  <c r="H915"/>
  <c r="U914"/>
  <c r="H914"/>
  <c r="U912"/>
  <c r="H912"/>
  <c r="U911"/>
  <c r="H911"/>
  <c r="U910"/>
  <c r="H910"/>
  <c r="U909"/>
  <c r="H909"/>
  <c r="U908"/>
  <c r="H908"/>
  <c r="H907"/>
  <c r="U906"/>
  <c r="H906"/>
  <c r="U905"/>
  <c r="H905"/>
  <c r="U903"/>
  <c r="H903"/>
  <c r="U902"/>
  <c r="H902"/>
  <c r="U901"/>
  <c r="H901"/>
  <c r="U900"/>
  <c r="H900"/>
  <c r="U899"/>
  <c r="H899"/>
  <c r="U898"/>
  <c r="H898"/>
  <c r="U897"/>
  <c r="H897"/>
  <c r="U896"/>
  <c r="H896"/>
  <c r="U895"/>
  <c r="H895"/>
  <c r="U894"/>
  <c r="H894"/>
  <c r="U892"/>
  <c r="H892"/>
  <c r="U891"/>
  <c r="H891"/>
  <c r="U890"/>
  <c r="H890"/>
  <c r="U889"/>
  <c r="H889"/>
  <c r="U888"/>
  <c r="H888"/>
  <c r="U887"/>
  <c r="H887"/>
  <c r="U886"/>
  <c r="H886"/>
  <c r="U885"/>
  <c r="H885"/>
  <c r="U884"/>
  <c r="H884"/>
  <c r="U883"/>
  <c r="H883"/>
  <c r="U882"/>
  <c r="H882"/>
  <c r="U881"/>
  <c r="H881"/>
  <c r="U878"/>
  <c r="H878"/>
  <c r="U877"/>
  <c r="H877"/>
  <c r="U876"/>
  <c r="H876"/>
  <c r="U875"/>
  <c r="H875"/>
  <c r="U874"/>
  <c r="H874"/>
  <c r="U873"/>
  <c r="H873"/>
  <c r="U872"/>
  <c r="H872"/>
  <c r="U871"/>
  <c r="H871"/>
  <c r="U870"/>
  <c r="H870"/>
  <c r="U869"/>
  <c r="H869"/>
  <c r="U867"/>
  <c r="H867"/>
  <c r="U866"/>
  <c r="H866"/>
  <c r="U865"/>
  <c r="H865"/>
  <c r="U864"/>
  <c r="H864"/>
  <c r="U863"/>
  <c r="H863"/>
  <c r="U862"/>
  <c r="H862"/>
  <c r="U861"/>
  <c r="H861"/>
  <c r="U860"/>
  <c r="H860"/>
  <c r="U859"/>
  <c r="H859"/>
  <c r="U858"/>
  <c r="H858"/>
  <c r="U857"/>
  <c r="H857"/>
  <c r="U856"/>
  <c r="H856"/>
  <c r="U855"/>
  <c r="H855"/>
  <c r="U854"/>
  <c r="H854"/>
  <c r="H850"/>
  <c r="H849"/>
  <c r="H848"/>
  <c r="H847"/>
  <c r="H846"/>
  <c r="H845"/>
  <c r="H844"/>
  <c r="H843"/>
  <c r="U839"/>
  <c r="H838"/>
  <c r="U837"/>
  <c r="H837"/>
  <c r="U836"/>
  <c r="H836"/>
  <c r="U835"/>
  <c r="H835"/>
  <c r="U834"/>
  <c r="H834"/>
  <c r="U833"/>
  <c r="H833"/>
  <c r="U832"/>
  <c r="H832"/>
  <c r="U831"/>
  <c r="H831"/>
  <c r="U830"/>
  <c r="H830"/>
  <c r="U829"/>
  <c r="H829"/>
  <c r="U828"/>
  <c r="H828"/>
  <c r="U827"/>
  <c r="H827"/>
  <c r="U826"/>
  <c r="H826"/>
  <c r="U825"/>
  <c r="H825"/>
  <c r="U824"/>
  <c r="H824"/>
  <c r="U823"/>
  <c r="H823"/>
  <c r="U822"/>
  <c r="H822"/>
  <c r="U821"/>
  <c r="H821"/>
  <c r="U820"/>
  <c r="H820"/>
  <c r="U819"/>
  <c r="H819"/>
  <c r="U818"/>
  <c r="H818"/>
  <c r="U817"/>
  <c r="H817"/>
  <c r="U816"/>
  <c r="H816"/>
  <c r="U815"/>
  <c r="H815"/>
  <c r="U814"/>
  <c r="H814"/>
  <c r="U813"/>
  <c r="H813"/>
  <c r="U812"/>
  <c r="H812"/>
  <c r="U811"/>
  <c r="H811"/>
  <c r="U810"/>
  <c r="H810"/>
  <c r="U809"/>
  <c r="H809"/>
  <c r="U808"/>
  <c r="H808"/>
  <c r="U807"/>
  <c r="H807"/>
  <c r="H805"/>
  <c r="H804"/>
  <c r="H803"/>
  <c r="H802"/>
  <c r="H801"/>
  <c r="H800"/>
  <c r="H799"/>
  <c r="H798"/>
  <c r="H797"/>
  <c r="H796"/>
  <c r="H795"/>
  <c r="H794"/>
  <c r="U793"/>
  <c r="U792"/>
  <c r="U791"/>
  <c r="U790"/>
  <c r="U789"/>
  <c r="H789"/>
  <c r="U788"/>
  <c r="H788"/>
  <c r="U787"/>
  <c r="H787"/>
  <c r="U786"/>
  <c r="H786"/>
  <c r="U785"/>
  <c r="H785"/>
  <c r="U784"/>
  <c r="H784"/>
  <c r="U783"/>
  <c r="H783"/>
  <c r="U782"/>
  <c r="H782"/>
  <c r="U781"/>
  <c r="H781"/>
  <c r="U780"/>
  <c r="H780"/>
  <c r="U779"/>
  <c r="H779"/>
  <c r="U778"/>
  <c r="H778"/>
  <c r="U777"/>
  <c r="H777"/>
  <c r="U776"/>
  <c r="H776"/>
  <c r="U775"/>
  <c r="H775"/>
  <c r="U774"/>
  <c r="H774"/>
  <c r="H772"/>
  <c r="U771"/>
  <c r="H771"/>
  <c r="U770"/>
  <c r="H770"/>
  <c r="U769"/>
  <c r="H769"/>
  <c r="U768"/>
  <c r="H768"/>
  <c r="U767"/>
  <c r="H767"/>
  <c r="U766"/>
  <c r="H766"/>
  <c r="U765"/>
  <c r="H765"/>
  <c r="U764"/>
  <c r="H764"/>
  <c r="U763"/>
  <c r="H763"/>
  <c r="U762"/>
  <c r="H762"/>
  <c r="U761"/>
  <c r="H761"/>
  <c r="U760"/>
  <c r="H760"/>
  <c r="U759"/>
  <c r="H759"/>
  <c r="U758"/>
  <c r="H758"/>
  <c r="U757"/>
  <c r="H757"/>
  <c r="U756"/>
  <c r="H756"/>
  <c r="U755"/>
  <c r="H755"/>
  <c r="U754"/>
  <c r="H754"/>
  <c r="U753"/>
  <c r="H753"/>
  <c r="U752"/>
  <c r="H752"/>
  <c r="U751"/>
  <c r="H751"/>
  <c r="U750"/>
  <c r="H750"/>
  <c r="U749"/>
  <c r="H749"/>
  <c r="U748"/>
  <c r="H748"/>
  <c r="U747"/>
  <c r="H747"/>
  <c r="U746"/>
  <c r="H746"/>
  <c r="U745"/>
  <c r="H745"/>
  <c r="U744"/>
  <c r="H744"/>
  <c r="U743"/>
  <c r="H743"/>
  <c r="U742"/>
  <c r="H742"/>
  <c r="U741"/>
  <c r="H741"/>
  <c r="U740"/>
  <c r="H740"/>
  <c r="U739"/>
  <c r="H739"/>
  <c r="U738"/>
  <c r="H738"/>
  <c r="U737"/>
  <c r="H737"/>
  <c r="U736"/>
  <c r="H736"/>
  <c r="U735"/>
  <c r="H735"/>
  <c r="U734"/>
  <c r="H734"/>
  <c r="U733"/>
  <c r="H733"/>
  <c r="U732"/>
  <c r="H732"/>
  <c r="U731"/>
  <c r="H730"/>
  <c r="U729"/>
  <c r="H729"/>
  <c r="U728"/>
  <c r="H728"/>
  <c r="U727"/>
  <c r="H727"/>
  <c r="U726"/>
  <c r="H726"/>
  <c r="U725"/>
  <c r="H725"/>
  <c r="U724"/>
  <c r="H724"/>
  <c r="U723"/>
  <c r="H723"/>
  <c r="U722"/>
  <c r="H722"/>
  <c r="U721"/>
  <c r="H721"/>
  <c r="U720"/>
  <c r="H720"/>
  <c r="U719"/>
  <c r="H719"/>
  <c r="U718"/>
  <c r="H718"/>
  <c r="U717"/>
  <c r="H717"/>
  <c r="U716"/>
  <c r="H716"/>
  <c r="U715"/>
  <c r="H715"/>
  <c r="U714"/>
  <c r="H714"/>
  <c r="U713"/>
  <c r="H713"/>
  <c r="U712"/>
  <c r="H712"/>
  <c r="U711"/>
  <c r="H711"/>
  <c r="U710"/>
  <c r="H710"/>
  <c r="U709"/>
  <c r="H709"/>
  <c r="U708"/>
  <c r="H708"/>
  <c r="U707"/>
  <c r="H707"/>
  <c r="U706"/>
  <c r="H706"/>
  <c r="U705"/>
  <c r="H705"/>
  <c r="U704"/>
  <c r="H704"/>
  <c r="U703"/>
  <c r="H703"/>
  <c r="U702"/>
  <c r="H702"/>
  <c r="U701"/>
  <c r="H701"/>
  <c r="U700"/>
  <c r="H700"/>
  <c r="U699"/>
  <c r="H699"/>
  <c r="U698"/>
  <c r="H698"/>
  <c r="U697"/>
  <c r="H697"/>
  <c r="U696"/>
  <c r="H696"/>
  <c r="U695"/>
  <c r="H695"/>
  <c r="U694"/>
  <c r="H694"/>
  <c r="U693"/>
  <c r="H693"/>
  <c r="U692"/>
  <c r="H692"/>
  <c r="U691"/>
  <c r="H691"/>
  <c r="U690"/>
  <c r="H690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6"/>
  <c r="H665"/>
  <c r="H664"/>
  <c r="H663"/>
  <c r="H662"/>
  <c r="H661"/>
  <c r="H660"/>
  <c r="H659"/>
  <c r="H658"/>
  <c r="H657"/>
  <c r="H656"/>
  <c r="H655"/>
  <c r="H654"/>
  <c r="H653"/>
  <c r="H652"/>
  <c r="H651"/>
  <c r="H649"/>
  <c r="H648"/>
  <c r="H647"/>
  <c r="H646"/>
  <c r="H645"/>
  <c r="H644"/>
  <c r="H643"/>
  <c r="H642"/>
  <c r="H641"/>
  <c r="H639"/>
  <c r="H638"/>
  <c r="H637"/>
  <c r="H636"/>
  <c r="H635"/>
  <c r="H634"/>
  <c r="H633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0"/>
  <c r="H599"/>
  <c r="H598"/>
  <c r="H597"/>
  <c r="H596"/>
  <c r="H595"/>
  <c r="H594"/>
  <c r="H593"/>
  <c r="H591"/>
  <c r="H590"/>
  <c r="H589"/>
  <c r="H588"/>
  <c r="H587"/>
  <c r="H586"/>
  <c r="H585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0"/>
  <c r="H489"/>
  <c r="H488"/>
  <c r="H487"/>
  <c r="G486"/>
  <c r="H486" s="1"/>
  <c r="G485"/>
  <c r="H485" s="1"/>
  <c r="G484"/>
  <c r="H484" s="1"/>
  <c r="G483"/>
  <c r="H483" s="1"/>
  <c r="G482"/>
  <c r="H482" s="1"/>
  <c r="G481"/>
  <c r="H481" s="1"/>
  <c r="G480"/>
  <c r="H480" s="1"/>
  <c r="G479"/>
  <c r="H479" s="1"/>
  <c r="G478"/>
  <c r="H478" s="1"/>
  <c r="G477"/>
  <c r="H477" s="1"/>
  <c r="G476"/>
  <c r="H476" s="1"/>
  <c r="G475"/>
  <c r="H475" s="1"/>
  <c r="G474"/>
  <c r="H474" s="1"/>
  <c r="G473"/>
  <c r="H473" s="1"/>
  <c r="G472"/>
  <c r="H472" s="1"/>
  <c r="G471"/>
  <c r="H471" s="1"/>
  <c r="G470"/>
  <c r="H470" s="1"/>
  <c r="G469"/>
  <c r="H469" s="1"/>
  <c r="G468"/>
  <c r="H468" s="1"/>
  <c r="G467"/>
  <c r="H467" s="1"/>
  <c r="G466"/>
  <c r="H466" s="1"/>
  <c r="G465"/>
  <c r="H465" s="1"/>
  <c r="G464"/>
  <c r="H464" s="1"/>
  <c r="G463"/>
  <c r="H463" s="1"/>
  <c r="G462"/>
  <c r="H462" s="1"/>
  <c r="G461"/>
  <c r="H461" s="1"/>
  <c r="G460"/>
  <c r="H460" s="1"/>
  <c r="G459"/>
  <c r="H459" s="1"/>
  <c r="G458"/>
  <c r="H458" s="1"/>
  <c r="G457"/>
  <c r="H457" s="1"/>
  <c r="G456"/>
  <c r="H456" s="1"/>
  <c r="G455"/>
  <c r="H455" s="1"/>
  <c r="G454"/>
  <c r="H454" s="1"/>
  <c r="G453"/>
  <c r="H453" s="1"/>
  <c r="G452"/>
  <c r="H452" s="1"/>
  <c r="G451"/>
  <c r="H451" s="1"/>
  <c r="G450"/>
  <c r="H450" s="1"/>
  <c r="G449"/>
  <c r="H449" s="1"/>
  <c r="G448"/>
  <c r="H448" s="1"/>
  <c r="G447"/>
  <c r="H447" s="1"/>
  <c r="G446"/>
  <c r="H446" s="1"/>
  <c r="G445"/>
  <c r="H445" s="1"/>
  <c r="G444"/>
  <c r="H444" s="1"/>
  <c r="G443"/>
  <c r="H443" s="1"/>
  <c r="G442"/>
  <c r="H442" s="1"/>
  <c r="G441"/>
  <c r="H441" s="1"/>
  <c r="G440"/>
  <c r="H440" s="1"/>
  <c r="G439"/>
  <c r="H439" s="1"/>
  <c r="G438"/>
  <c r="H438" s="1"/>
  <c r="G437"/>
  <c r="H437" s="1"/>
  <c r="G436"/>
  <c r="H436" s="1"/>
  <c r="G435"/>
  <c r="H435" s="1"/>
  <c r="G434"/>
  <c r="H434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G424"/>
  <c r="H424" s="1"/>
  <c r="G423"/>
  <c r="H423" s="1"/>
  <c r="G422"/>
  <c r="H422" s="1"/>
  <c r="G421"/>
  <c r="H421" s="1"/>
  <c r="G420"/>
  <c r="H420" s="1"/>
  <c r="G419"/>
  <c r="H419" s="1"/>
  <c r="G418"/>
  <c r="H418" s="1"/>
  <c r="G417"/>
  <c r="H417" s="1"/>
  <c r="G416"/>
  <c r="H416" s="1"/>
  <c r="G415"/>
  <c r="H415" s="1"/>
  <c r="G414"/>
  <c r="H414" s="1"/>
  <c r="G413"/>
  <c r="H413" s="1"/>
  <c r="G412"/>
  <c r="H412" s="1"/>
  <c r="G411"/>
  <c r="H411" s="1"/>
  <c r="G410"/>
  <c r="H410" s="1"/>
  <c r="G408"/>
  <c r="H408" s="1"/>
  <c r="G407"/>
  <c r="H407" s="1"/>
  <c r="G406"/>
  <c r="H406" s="1"/>
  <c r="G405"/>
  <c r="H405" s="1"/>
  <c r="G404"/>
  <c r="H404" s="1"/>
  <c r="G403"/>
  <c r="H403" s="1"/>
  <c r="G402"/>
  <c r="H402" s="1"/>
  <c r="G400"/>
  <c r="H400" s="1"/>
  <c r="G399"/>
  <c r="H399" s="1"/>
  <c r="G398"/>
  <c r="H398" s="1"/>
  <c r="G397"/>
  <c r="H397" s="1"/>
  <c r="G396"/>
  <c r="H396" s="1"/>
  <c r="G395"/>
  <c r="H395" s="1"/>
  <c r="G394"/>
  <c r="H394" s="1"/>
  <c r="G393"/>
  <c r="H393" s="1"/>
  <c r="G392"/>
  <c r="H392" s="1"/>
  <c r="G391"/>
  <c r="H391" s="1"/>
  <c r="G390"/>
  <c r="H390" s="1"/>
  <c r="G389"/>
  <c r="H389" s="1"/>
  <c r="G388"/>
  <c r="H388" s="1"/>
  <c r="G387"/>
  <c r="H387" s="1"/>
  <c r="G386"/>
  <c r="H386" s="1"/>
  <c r="G385"/>
  <c r="H385" s="1"/>
  <c r="G384"/>
  <c r="H384" s="1"/>
  <c r="G383"/>
  <c r="H383" s="1"/>
  <c r="G382"/>
  <c r="H382" s="1"/>
  <c r="G381"/>
  <c r="H381" s="1"/>
  <c r="G380"/>
  <c r="H380" s="1"/>
  <c r="G379"/>
  <c r="H379" s="1"/>
  <c r="G378"/>
  <c r="H378" s="1"/>
  <c r="G377"/>
  <c r="H377" s="1"/>
  <c r="G376"/>
  <c r="H376" s="1"/>
  <c r="G375"/>
  <c r="H375" s="1"/>
  <c r="G374"/>
  <c r="H374" s="1"/>
  <c r="G373"/>
  <c r="H373" s="1"/>
  <c r="G372"/>
  <c r="H372" s="1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H358" s="1"/>
  <c r="G357"/>
  <c r="H357" s="1"/>
  <c r="G356"/>
  <c r="H356" s="1"/>
  <c r="G355"/>
  <c r="H355" s="1"/>
  <c r="G354"/>
  <c r="H354" s="1"/>
  <c r="G353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G335"/>
  <c r="H335" s="1"/>
  <c r="G334"/>
  <c r="H334" s="1"/>
  <c r="G333"/>
  <c r="H333" s="1"/>
  <c r="G332"/>
  <c r="H332" s="1"/>
  <c r="G331"/>
  <c r="H331" s="1"/>
  <c r="G330"/>
  <c r="H330" s="1"/>
  <c r="G329"/>
  <c r="H329" s="1"/>
  <c r="G328"/>
  <c r="H328" s="1"/>
  <c r="G327"/>
  <c r="H327" s="1"/>
  <c r="G326"/>
  <c r="H326" s="1"/>
  <c r="H324"/>
  <c r="H323"/>
  <c r="H322"/>
  <c r="H321"/>
  <c r="H320"/>
  <c r="H319"/>
  <c r="H318"/>
  <c r="H317"/>
  <c r="H316"/>
  <c r="H315"/>
  <c r="H313"/>
  <c r="H312"/>
  <c r="H311"/>
  <c r="H310"/>
  <c r="H309"/>
  <c r="H308"/>
  <c r="H307"/>
  <c r="H306"/>
  <c r="H305"/>
  <c r="H304"/>
  <c r="H303"/>
  <c r="H302"/>
  <c r="H301"/>
  <c r="H300"/>
  <c r="H299"/>
  <c r="H298"/>
  <c r="H296"/>
  <c r="H295"/>
  <c r="H294"/>
  <c r="H293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2"/>
  <c r="H211"/>
  <c r="H210"/>
  <c r="H209"/>
  <c r="H208"/>
  <c r="H207"/>
  <c r="H206"/>
  <c r="H205"/>
  <c r="H204"/>
  <c r="H203"/>
  <c r="H202"/>
  <c r="H201"/>
  <c r="H200"/>
  <c r="H199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1"/>
  <c r="H40"/>
  <c r="H37"/>
  <c r="H36"/>
  <c r="G35"/>
  <c r="H35" s="1"/>
  <c r="G34"/>
  <c r="H34" s="1"/>
  <c r="G33"/>
  <c r="H33" s="1"/>
  <c r="H32"/>
  <c r="H31"/>
  <c r="I30"/>
  <c r="J30" s="1"/>
  <c r="G30"/>
  <c r="H30" s="1"/>
  <c r="I29"/>
  <c r="H29"/>
  <c r="H27"/>
  <c r="I26"/>
  <c r="J26" s="1"/>
  <c r="G26"/>
  <c r="H26" s="1"/>
  <c r="I25"/>
  <c r="H25"/>
  <c r="H1026" l="1"/>
  <c r="T936"/>
  <c r="U936" s="1"/>
  <c r="U1021"/>
</calcChain>
</file>

<file path=xl/sharedStrings.xml><?xml version="1.0" encoding="utf-8"?>
<sst xmlns="http://schemas.openxmlformats.org/spreadsheetml/2006/main" count="3302" uniqueCount="877">
  <si>
    <t>ст. Краснодар-Сортировочный</t>
  </si>
  <si>
    <t>ст. Скачки</t>
  </si>
  <si>
    <t>ст. Владикавказ</t>
  </si>
  <si>
    <t>ст. Ростов-Товарный</t>
  </si>
  <si>
    <t>Единицы измерения</t>
  </si>
  <si>
    <t>контейнер(ов)</t>
  </si>
  <si>
    <t>контейнеро*суток</t>
  </si>
  <si>
    <t>человеко*часов</t>
  </si>
  <si>
    <t>количество (типовое)</t>
  </si>
  <si>
    <t>документ(ов)</t>
  </si>
  <si>
    <t>2.4.36.3</t>
  </si>
  <si>
    <t>2.9.1.1</t>
  </si>
  <si>
    <t>2.9.1.7</t>
  </si>
  <si>
    <t>2.9.7.2</t>
  </si>
  <si>
    <t>тонно*суток</t>
  </si>
  <si>
    <t>2.9.7.1</t>
  </si>
  <si>
    <t>Уведомление таможни о прибытии груза</t>
  </si>
  <si>
    <t>Аксай</t>
  </si>
  <si>
    <t>Новочеркасск</t>
  </si>
  <si>
    <t>Шахты</t>
  </si>
  <si>
    <t>Кущевская</t>
  </si>
  <si>
    <t>Староминская</t>
  </si>
  <si>
    <t>Ейск</t>
  </si>
  <si>
    <t>Белая Глина</t>
  </si>
  <si>
    <t>Кореновск</t>
  </si>
  <si>
    <t>Белореченск</t>
  </si>
  <si>
    <t>Армавир</t>
  </si>
  <si>
    <t>Усть-Лабинск</t>
  </si>
  <si>
    <t>Крымск</t>
  </si>
  <si>
    <t>Новороссийск</t>
  </si>
  <si>
    <t>Геленджик</t>
  </si>
  <si>
    <t>Краснодар - промзона (до 1 км)</t>
  </si>
  <si>
    <t>Яблоновский</t>
  </si>
  <si>
    <t>Копанской</t>
  </si>
  <si>
    <t>Новотитаровская</t>
  </si>
  <si>
    <t>Псекупс</t>
  </si>
  <si>
    <t>Новодмитриевская</t>
  </si>
  <si>
    <t>Смоленская</t>
  </si>
  <si>
    <t>Понежукай</t>
  </si>
  <si>
    <t>Украинский</t>
  </si>
  <si>
    <t>Новомышастовская</t>
  </si>
  <si>
    <t>Северская</t>
  </si>
  <si>
    <t>Медведовская</t>
  </si>
  <si>
    <t>Ильский</t>
  </si>
  <si>
    <t>Воронежская</t>
  </si>
  <si>
    <t>Горячий Ключ</t>
  </si>
  <si>
    <t>Хатукай</t>
  </si>
  <si>
    <t>Калининская</t>
  </si>
  <si>
    <t>Холмский</t>
  </si>
  <si>
    <t>Тимашевск</t>
  </si>
  <si>
    <t>Платнировская</t>
  </si>
  <si>
    <t>Ахтырский</t>
  </si>
  <si>
    <t>Ладожская</t>
  </si>
  <si>
    <t>Абинск</t>
  </si>
  <si>
    <t>Брюховетская</t>
  </si>
  <si>
    <t>Протичка</t>
  </si>
  <si>
    <t>Апшеронск</t>
  </si>
  <si>
    <t>Петровская</t>
  </si>
  <si>
    <t>Тбилисская</t>
  </si>
  <si>
    <t>Хадыженск</t>
  </si>
  <si>
    <t>Неберджаевская</t>
  </si>
  <si>
    <t>Каневская</t>
  </si>
  <si>
    <t>Джубга</t>
  </si>
  <si>
    <t>Черноерковская</t>
  </si>
  <si>
    <t>Майкоп</t>
  </si>
  <si>
    <t>Новомихайловский</t>
  </si>
  <si>
    <t>Привольная</t>
  </si>
  <si>
    <t>Павловская</t>
  </si>
  <si>
    <t>Кропоткин</t>
  </si>
  <si>
    <t>Ольгинка</t>
  </si>
  <si>
    <t>Тихорецк</t>
  </si>
  <si>
    <t>Курганинск</t>
  </si>
  <si>
    <t>Гулькевичи</t>
  </si>
  <si>
    <t>Гирей</t>
  </si>
  <si>
    <t>Анапа</t>
  </si>
  <si>
    <t>Туапсе</t>
  </si>
  <si>
    <t>Вышестеблиевская</t>
  </si>
  <si>
    <t>Сенной</t>
  </si>
  <si>
    <t>Тамань</t>
  </si>
  <si>
    <t>Старощербиновская</t>
  </si>
  <si>
    <t>Псебай</t>
  </si>
  <si>
    <t>Красногвардейское</t>
  </si>
  <si>
    <t>Пятигорск (промзона)</t>
  </si>
  <si>
    <t>Пятигорск по городу</t>
  </si>
  <si>
    <t>Прогресс (пос.), Зеленогорский</t>
  </si>
  <si>
    <t>Минеральный Воды</t>
  </si>
  <si>
    <t>Георгиевск</t>
  </si>
  <si>
    <t>Учкекен КЧР</t>
  </si>
  <si>
    <t>Буденновск</t>
  </si>
  <si>
    <t>Владикавказ</t>
  </si>
  <si>
    <t>ЗПУ "Клещ-60СЦ"</t>
  </si>
  <si>
    <t>ЗПУ "Закрутка"</t>
  </si>
  <si>
    <t>Гудермес</t>
  </si>
  <si>
    <t>вагоно*суток</t>
  </si>
  <si>
    <t>Наименование работ и услуг</t>
  </si>
  <si>
    <t>Типоразмер контейнера</t>
  </si>
  <si>
    <t>Примечание</t>
  </si>
  <si>
    <t>20фут (24тн)</t>
  </si>
  <si>
    <t>Определяется расчетным путем</t>
  </si>
  <si>
    <t xml:space="preserve"> Невинномысск</t>
  </si>
  <si>
    <t>Черкесск</t>
  </si>
  <si>
    <t>Светлоград</t>
  </si>
  <si>
    <t>20(30)ТК</t>
  </si>
  <si>
    <t>40(30)ТК</t>
  </si>
  <si>
    <t>20(30)СОБ</t>
  </si>
  <si>
    <t>40(30)СОБ</t>
  </si>
  <si>
    <t>УТВЕРЖДАЮ:</t>
  </si>
  <si>
    <t>ПРАЙС-ЛИСТ</t>
  </si>
  <si>
    <t xml:space="preserve">на Северо-Кавказской железной дороге </t>
  </si>
  <si>
    <t>20фут (30тн)</t>
  </si>
  <si>
    <t>40фут (30тн)</t>
  </si>
  <si>
    <t>20фут (24,30тн)</t>
  </si>
  <si>
    <t>вагон</t>
  </si>
  <si>
    <t>-</t>
  </si>
  <si>
    <t>при весе брутто &gt;24 тн</t>
  </si>
  <si>
    <t>при весе брутто &lt;24 тн</t>
  </si>
  <si>
    <t>Работа автомобиля сверх норматива при завозе/вывозе</t>
  </si>
  <si>
    <t>Ростов (по городу)</t>
  </si>
  <si>
    <t>Краснодар</t>
  </si>
  <si>
    <t xml:space="preserve">Ереван </t>
  </si>
  <si>
    <t>Ванадзор</t>
  </si>
  <si>
    <t>Агарак</t>
  </si>
  <si>
    <t>Гюмри</t>
  </si>
  <si>
    <t xml:space="preserve">Тбилиси </t>
  </si>
  <si>
    <t>Батуми</t>
  </si>
  <si>
    <t xml:space="preserve">Кутаиси </t>
  </si>
  <si>
    <t>Поти</t>
  </si>
  <si>
    <t>Самтредиа</t>
  </si>
  <si>
    <t>Казрети</t>
  </si>
  <si>
    <t>Контейнерный терминал ст. Скачки</t>
  </si>
  <si>
    <t>Контейнерный терминал ст. Владикавказ</t>
  </si>
  <si>
    <t>2.4.42</t>
  </si>
  <si>
    <t>2.4.20.04</t>
  </si>
  <si>
    <t>2.4.50.3</t>
  </si>
  <si>
    <t>2.4.50.4</t>
  </si>
  <si>
    <t>2.4.50.5</t>
  </si>
  <si>
    <t>на открытой площадке</t>
  </si>
  <si>
    <t>2.4.08.11</t>
  </si>
  <si>
    <t>Нальчик</t>
  </si>
  <si>
    <t>на открытой площадке (литер 17)</t>
  </si>
  <si>
    <t>крытый склад №1 (литер 11)</t>
  </si>
  <si>
    <t>Контейнерный терминал на ст. Ростов-Товарный</t>
  </si>
  <si>
    <t>Контейнерный терминал на ст. Краснодар-Сортировочный</t>
  </si>
  <si>
    <t>Контейнерный терминал на ст. Скачки</t>
  </si>
  <si>
    <t>Контейнерный терминал на ст. Владикавказ</t>
  </si>
  <si>
    <t>Контейнерный терминал на ст. Нальчик</t>
  </si>
  <si>
    <t>Контейнерный терминал на ст. Симферополь-Грузовой</t>
  </si>
  <si>
    <t>Адыгейск, Марьянская, Энем</t>
  </si>
  <si>
    <t>Старокорсунская, Афипский</t>
  </si>
  <si>
    <t>Красносельское, Мышастовка</t>
  </si>
  <si>
    <t>Нововеличковская, Динская</t>
  </si>
  <si>
    <t>Саратовская, Черноморский</t>
  </si>
  <si>
    <t>Ивановская, Рязанская</t>
  </si>
  <si>
    <t>Славянск-на-Кубани, Хабль</t>
  </si>
  <si>
    <t>Архангельская, Архипо-Осиповка</t>
  </si>
  <si>
    <t>Приморско-Ахтарск, Темрюк</t>
  </si>
  <si>
    <t>Крыловская, Лабинск</t>
  </si>
  <si>
    <t>Вознесенская, Новокубанск</t>
  </si>
  <si>
    <t>ст.Титаровская</t>
  </si>
  <si>
    <t>ЗПУ "СПРУТ-777"</t>
  </si>
  <si>
    <t>Рустави</t>
  </si>
  <si>
    <t>Стоимость услуги (без НДС)</t>
  </si>
  <si>
    <t>контейнеро*операций</t>
  </si>
  <si>
    <t>2.04.08.6 2.04.08.8</t>
  </si>
  <si>
    <t>2.04.08.7 2.04.08.9</t>
  </si>
  <si>
    <t>2.10.02.1 2.10.02.2</t>
  </si>
  <si>
    <t>Контейнерный терминал ст. Краснодар-Сортировочный</t>
  </si>
  <si>
    <t>Краснодар по городу</t>
  </si>
  <si>
    <t>рейс </t>
  </si>
  <si>
    <t>Ст.Титоровская</t>
  </si>
  <si>
    <t>Динская</t>
  </si>
  <si>
    <t>Таганрог</t>
  </si>
  <si>
    <t>рейс</t>
  </si>
  <si>
    <t>крытый склад №2 (литер 11)</t>
  </si>
  <si>
    <t>2.9.7.4</t>
  </si>
  <si>
    <t>Контейнерный терминал ст. Ростов-Товарный</t>
  </si>
  <si>
    <t>раскрепление 1 автомобиля</t>
  </si>
  <si>
    <t>Загрузка/выгрузка контейнера по дополнительному адресу</t>
  </si>
  <si>
    <t>Батайск</t>
  </si>
  <si>
    <t>Усть-Донецкий</t>
  </si>
  <si>
    <t>Тарасовский</t>
  </si>
  <si>
    <t>Ставрополь</t>
  </si>
  <si>
    <t>2.4.20.03</t>
  </si>
  <si>
    <t>Крепление груза в вагоне</t>
  </si>
  <si>
    <t>для грузов в биг-бегах, крытый вагон</t>
  </si>
  <si>
    <t xml:space="preserve">на открытой площадке </t>
  </si>
  <si>
    <t>Мингрельская, Полтавская</t>
  </si>
  <si>
    <t>Брюховецая</t>
  </si>
  <si>
    <t>закрепление 1 автомобиля</t>
  </si>
  <si>
    <t>20(20,24,30)ТК</t>
  </si>
  <si>
    <t>20(20,24,30)СОБ</t>
  </si>
  <si>
    <t>Кварели</t>
  </si>
  <si>
    <t>контейнеро*час</t>
  </si>
  <si>
    <t>За одни сутки простоя</t>
  </si>
  <si>
    <t>Джермук</t>
  </si>
  <si>
    <t>Контейнерный терминал  ст. Новороссийск</t>
  </si>
  <si>
    <t>Новороссийск (по городу)</t>
  </si>
  <si>
    <t xml:space="preserve">      ст. Владикавказ</t>
  </si>
  <si>
    <t>за чертеж погрузки груза в контейнере</t>
  </si>
  <si>
    <t>за чертеж погрузки неконтейнерного груза</t>
  </si>
  <si>
    <t xml:space="preserve">     ст. Ростов-Товарный</t>
  </si>
  <si>
    <t xml:space="preserve">     ст. Краснодар-Сортировочный</t>
  </si>
  <si>
    <t xml:space="preserve">     ст. Скачки</t>
  </si>
  <si>
    <t xml:space="preserve">     ст. Владикавказ</t>
  </si>
  <si>
    <t xml:space="preserve">     ст.  Скачки</t>
  </si>
  <si>
    <t xml:space="preserve">      ст. Ростов-Товарный</t>
  </si>
  <si>
    <t xml:space="preserve"> Кирилловка</t>
  </si>
  <si>
    <t xml:space="preserve"> Цемдолина</t>
  </si>
  <si>
    <t>2.4.03            2.4.04</t>
  </si>
  <si>
    <t>1.01. Комплексное транспортно-экспедиторское обслуживание на маршруте перевозки.</t>
  </si>
  <si>
    <t>Услуга является способом отображения комплексов, состоящих из плеч и в зависимости от транспортного решения могут включать услуги ЕСУ, относящиеся к услугам ЕПУ 1.02.01-1.02.04 и доп услугам (исходя из потребностей клиента)</t>
  </si>
  <si>
    <t>1.01.01 Комплексное транспортно-экспедиторское обслуживание на маршруте перевозки.</t>
  </si>
  <si>
    <t>0.02.05.11. Осуществление расчетных операций с соисполнителями, оплата таможенных сборов и страховых платежей (Прочая комиссия)</t>
  </si>
  <si>
    <t>2.6.4</t>
  </si>
  <si>
    <t>1.02. Комплексные транспортно-экспедиторские услуги на плечах перевозки:</t>
  </si>
  <si>
    <t>Контейнер(ов)</t>
  </si>
  <si>
    <t>Вагон(ов)</t>
  </si>
  <si>
    <t>2.01.01, 2.01.05</t>
  </si>
  <si>
    <t>2.01.02, 2.01.04, 2.01.07, 2.01.08</t>
  </si>
  <si>
    <t>2.01.03, 2.01.06</t>
  </si>
  <si>
    <t>1.02.06. Погрузочно-разгрузочные работы с контейнерами/грузами.</t>
  </si>
  <si>
    <t>2.08.07.01, 2.08.07.02</t>
  </si>
  <si>
    <t>2. Дополнительные транспортно-экспедиторские услуги.</t>
  </si>
  <si>
    <t>2.02.  Услуги терминалов, портов, депо:</t>
  </si>
  <si>
    <t>нет</t>
  </si>
  <si>
    <t>2.01. Оперирование подвижным составом и парком контейнеров:</t>
  </si>
  <si>
    <t>2.04.18</t>
  </si>
  <si>
    <t xml:space="preserve"> 2.04.15.</t>
  </si>
  <si>
    <t>2.04.47.</t>
  </si>
  <si>
    <t xml:space="preserve">0.13.01. 2.04.01.01. 2.04.01.02.  2.04.01.03. </t>
  </si>
  <si>
    <t>2.02.14. Крепление/раскрепление грузов</t>
  </si>
  <si>
    <t>2.03. Платежно-финансовые и прочие экспедиторские услуги:</t>
  </si>
  <si>
    <t>2.06.06. 0.14.08</t>
  </si>
  <si>
    <t>2.04. Автотранспортные услуги:</t>
  </si>
  <si>
    <t>1. Комплексные транспортно-экспедиторские услуги</t>
  </si>
  <si>
    <t>Установка щита заграждения:</t>
  </si>
  <si>
    <t>1.02.03. Организация перевозки контейнеров/грузов автомобильным транспортом:</t>
  </si>
  <si>
    <t>1.02.04. Организация обработки контейнеров/грузов на терминалах/ в портах/ в депо:</t>
  </si>
  <si>
    <t>20фут (24,30тн), 40 фут (30тн)</t>
  </si>
  <si>
    <t>2.01.01 Предоставление вагона/контейнера иного собственника для перевозки груза</t>
  </si>
  <si>
    <t xml:space="preserve"> 2.01.03. Предоставление вагона/контейнера для дополнительных операций, связанных с перевозкой грузов/ контейнеров</t>
  </si>
  <si>
    <t>40 фут (30тн)</t>
  </si>
  <si>
    <t>2.02.04. Предоставление запорно-пломбировочного устройства:</t>
  </si>
  <si>
    <t>2.02.05. Дооборудование контейнера:</t>
  </si>
  <si>
    <t>2.02.06. Взвешивание контейнера/груза:</t>
  </si>
  <si>
    <t>2.02.07. Оформление документов по  процедуре таможенного транзита</t>
  </si>
  <si>
    <t>2.03.07. Разработка и/или согласование схем, эскизов, чертежей погрузки груза</t>
  </si>
  <si>
    <t>2.03.01 Организация перевозки груза на особых условиях</t>
  </si>
  <si>
    <t>2.03.02 Организация сопровождения и охраны груза в пути следования железнодорожным транспортом</t>
  </si>
  <si>
    <t>2.03.03 Организация подачи/уборки вагонов</t>
  </si>
  <si>
    <t>2.03.05 Осуществление расчетных операций за сопровождение и охрану груза в пути следования железнодорожным транспортом</t>
  </si>
  <si>
    <t>2.03.06 Осуществление расчетных операций за нахождение вагонов на железнодорожных путях</t>
  </si>
  <si>
    <t>2.04.01. Работа автомобиля сверх норматива:</t>
  </si>
  <si>
    <t>2.04.03. Прочие услуги автомобильного транспорта</t>
  </si>
  <si>
    <t>2.02.02. Хранение контейнеров/грузов</t>
  </si>
  <si>
    <t>2.02.03 Погрузка/выгрузка груза</t>
  </si>
  <si>
    <t>ЕСУ новый</t>
  </si>
  <si>
    <t>Старый ЕПУ</t>
  </si>
  <si>
    <t>2.4.01.1/2.04.01.02</t>
  </si>
  <si>
    <t>0.03.01.12</t>
  </si>
  <si>
    <t>2.4.03/2.4.04</t>
  </si>
  <si>
    <t>0.03.01.02</t>
  </si>
  <si>
    <t>2.4.44</t>
  </si>
  <si>
    <t>0.03.01.07</t>
  </si>
  <si>
    <t>0.03.01.09</t>
  </si>
  <si>
    <t>0.03.01.10</t>
  </si>
  <si>
    <t>0.02.01.13.01</t>
  </si>
  <si>
    <t>2.04.08.6/2.04.08.8</t>
  </si>
  <si>
    <t>2.04.08.7/2.04.08.09</t>
  </si>
  <si>
    <t>2.04.15</t>
  </si>
  <si>
    <t>0.03.01.06</t>
  </si>
  <si>
    <t>0.03.01.04</t>
  </si>
  <si>
    <t>2.04.19</t>
  </si>
  <si>
    <t>0.02.04.17</t>
  </si>
  <si>
    <t>0.03.01.05</t>
  </si>
  <si>
    <t>0.02.04.09</t>
  </si>
  <si>
    <t>2.4.21/2.4.24</t>
  </si>
  <si>
    <t>2.4.47</t>
  </si>
  <si>
    <t>0.03.01.03</t>
  </si>
  <si>
    <t>2.6.06</t>
  </si>
  <si>
    <t>0.02.05.07</t>
  </si>
  <si>
    <t>2.03.09 Оформление за Клиента в информационных системах заказа на транспортно-экспедиторские услуги.</t>
  </si>
  <si>
    <t>2.06.22</t>
  </si>
  <si>
    <t>0.02.05.09</t>
  </si>
  <si>
    <t>0.03.02.01</t>
  </si>
  <si>
    <t>0.02.04.02</t>
  </si>
  <si>
    <t>2.10.01.2/2.10.01.5</t>
  </si>
  <si>
    <t>0.04.01</t>
  </si>
  <si>
    <t>2.10.01.2/2.10.02.2</t>
  </si>
  <si>
    <t>0.04.02</t>
  </si>
  <si>
    <t>2.04.03</t>
  </si>
  <si>
    <t>0.04.04</t>
  </si>
  <si>
    <t>2.08.7.1</t>
  </si>
  <si>
    <t>Контейнерный терминал на ст. Махачкала</t>
  </si>
  <si>
    <t xml:space="preserve">Погрузо-разгрузочные работы по отправлению/прибытию </t>
  </si>
  <si>
    <t>0.02.01.13.01+0.03.01.04</t>
  </si>
  <si>
    <t>0.02.01.13.02+0.03.01.04</t>
  </si>
  <si>
    <t>0.02.01.13.02</t>
  </si>
  <si>
    <t>2.02.10 Прочие услуги терминалов, портов, депо</t>
  </si>
  <si>
    <t>При продаже услуг через веб-сайт ПАО "ТрансКонтейнер", отправление</t>
  </si>
  <si>
    <t>Контейнерный терминал на ст. Старомарьевская</t>
  </si>
  <si>
    <t>При продаже услуг через веб-сайт ПАО "ТрансКонтейнер", прибытие</t>
  </si>
  <si>
    <t>Использование контейнерной площадки/ терминала:</t>
  </si>
  <si>
    <t>Стоимость       услуги        (без НДС)</t>
  </si>
  <si>
    <t>С гружёными контейнерами</t>
  </si>
  <si>
    <t>С порожними контейнерами</t>
  </si>
  <si>
    <t>Определяется по ставкам соисполнителей</t>
  </si>
  <si>
    <t>2.03.04 Организация переадресовки грузов</t>
  </si>
  <si>
    <t>1.</t>
  </si>
  <si>
    <t>1.01</t>
  </si>
  <si>
    <t>1.01.01</t>
  </si>
  <si>
    <t>1.02</t>
  </si>
  <si>
    <t>1.02.01</t>
  </si>
  <si>
    <t>1.02.02</t>
  </si>
  <si>
    <t>1.02.03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</si>
  <si>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</si>
  <si>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</si>
  <si>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</si>
  <si>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</si>
  <si>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</si>
  <si>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</si>
  <si>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</si>
  <si>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</si>
  <si>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</si>
  <si>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</si>
  <si>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</si>
  <si>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</si>
  <si>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</si>
  <si>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</si>
  <si>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</si>
  <si>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</si>
  <si>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</si>
  <si>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</si>
  <si>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</si>
  <si>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</si>
  <si>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</si>
  <si>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</si>
  <si>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</si>
  <si>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</si>
  <si>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</si>
  <si>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</si>
  <si>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</si>
  <si>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</si>
  <si>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</si>
  <si>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</si>
  <si>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</si>
  <si>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</si>
  <si>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</si>
  <si>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</si>
  <si>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</si>
  <si>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</si>
  <si>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</si>
  <si>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</si>
  <si>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</si>
  <si>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</si>
  <si>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</si>
  <si>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</si>
  <si>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</si>
  <si>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</si>
  <si>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</si>
  <si>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</si>
  <si>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</si>
  <si>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</si>
  <si>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</si>
  <si>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</si>
  <si>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</si>
  <si>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</si>
  <si>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</si>
  <si>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</si>
  <si>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</si>
  <si>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</si>
  <si>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</si>
  <si>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</si>
  <si>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</si>
  <si>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</si>
  <si>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</si>
  <si>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</si>
  <si>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</si>
  <si>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</si>
  <si>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</si>
  <si>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</si>
  <si>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</si>
  <si>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</si>
  <si>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</si>
  <si>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</si>
  <si>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</si>
  <si>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</si>
  <si>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</si>
  <si>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</si>
  <si>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</si>
  <si>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</si>
  <si>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</si>
  <si>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</si>
  <si>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</si>
  <si>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</si>
  <si>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</si>
  <si>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</si>
  <si>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</si>
  <si>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</si>
  <si>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</si>
  <si>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</si>
  <si>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</si>
  <si>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</si>
  <si>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</si>
  <si>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</si>
  <si>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</si>
  <si>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</si>
  <si>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</si>
  <si>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</si>
  <si>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</si>
  <si>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</si>
  <si>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</si>
  <si>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</si>
  <si>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</si>
  <si>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</si>
  <si>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</si>
  <si>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</si>
  <si>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</si>
  <si>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</si>
  <si>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</si>
  <si>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</si>
  <si>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</si>
  <si>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</si>
  <si>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</si>
  <si>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</si>
  <si>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</si>
  <si>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</si>
  <si>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</si>
  <si>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</si>
  <si>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</si>
  <si>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</si>
  <si>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</si>
  <si>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</si>
  <si>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</si>
  <si>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</si>
  <si>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</si>
  <si>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</si>
  <si>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</si>
  <si>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</si>
  <si>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</si>
  <si>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</si>
  <si>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</si>
  <si>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</si>
  <si>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</si>
  <si>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</si>
  <si>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</si>
  <si>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</si>
  <si>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</si>
  <si>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</si>
  <si>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</si>
  <si>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</si>
  <si>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</si>
  <si>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</si>
  <si>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</si>
  <si>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</si>
  <si>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</si>
  <si>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</si>
  <si>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</si>
  <si>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</si>
  <si>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</si>
  <si>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1.02.04</t>
  </si>
  <si>
    <t>1.02.06</t>
  </si>
  <si>
    <t>2</t>
  </si>
  <si>
    <t>2.01</t>
  </si>
  <si>
    <t>2.01.01</t>
  </si>
  <si>
    <t>2.01.03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</si>
  <si>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</si>
  <si>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</si>
  <si>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</si>
  <si>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</si>
  <si>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</si>
  <si>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</si>
  <si>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</si>
  <si>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</si>
  <si>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</si>
  <si>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2.02.10</t>
  </si>
  <si>
    <t>2.02.14</t>
  </si>
  <si>
    <t>2.03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</si>
  <si>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</si>
  <si>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</si>
  <si>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</si>
  <si>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</si>
  <si>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</si>
  <si>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</si>
  <si>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</si>
  <si>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</si>
  <si>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</si>
  <si>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2.4</t>
  </si>
  <si>
    <t>2.04.01</t>
  </si>
  <si>
    <t>Контейнерный терминал ст. Владикавказ (Республика Армения)</t>
  </si>
  <si>
    <t>Контейнерный терминал ст. Владикавказ (Грузия)</t>
  </si>
  <si>
    <t>За каждый час простоя  (нормативное время простоя: 3 часа/20'; 4 часа/40' контейнер)</t>
  </si>
  <si>
    <t>1.02.01. Организация железнодорожной перевозки контейнеров/грузов</t>
  </si>
  <si>
    <t>1.02.02. Организация перевозки контейнеров/грузов морским (речным) транспортом</t>
  </si>
  <si>
    <t>2.02.01. Дополнительные погрузочно-разгрузочные работы с контейнерами/грузами:</t>
  </si>
  <si>
    <t>3/5 тн</t>
  </si>
  <si>
    <t xml:space="preserve">    ст. Ростов-Товарный</t>
  </si>
  <si>
    <t xml:space="preserve"> ст. Краснодар-Сортировочный (для неконтейнерных грузов)</t>
  </si>
  <si>
    <t xml:space="preserve"> ст. Краснодар-Сортировочный</t>
  </si>
  <si>
    <t>вагон(ов)</t>
  </si>
  <si>
    <t>0.03.01.13</t>
  </si>
  <si>
    <t xml:space="preserve">       ст. Скачки</t>
  </si>
  <si>
    <t>2.03.08 Прочие платёжно-финансовые и иные экспедиторские услуги</t>
  </si>
  <si>
    <t>0.02.05.10</t>
  </si>
  <si>
    <t>№ поз.</t>
  </si>
  <si>
    <t>ст. Новороссийск</t>
  </si>
  <si>
    <t>площадка (литер 19)</t>
  </si>
  <si>
    <t>Код услуги по ЕПУ</t>
  </si>
  <si>
    <t>Очистка контейнеров от реквизитов крепления</t>
  </si>
  <si>
    <r>
      <t>Нормативный срок простоя автомобиля под грузовыми операциями</t>
    </r>
    <r>
      <rPr>
        <sz val="12"/>
        <color indexed="8"/>
        <rFont val="Calibri"/>
        <family val="2"/>
        <charset val="204"/>
      </rPr>
      <t xml:space="preserve"> на складе клиента - 3 часа/20фут.; 4 часа/40фут. Масса брутто для 20 фут(24,30) не более 20 тонн, для 40фут (30) не более 22 тонн.</t>
    </r>
  </si>
  <si>
    <t>На контейнерном терминале</t>
  </si>
  <si>
    <t>Хранение грузов в крытом складе</t>
  </si>
  <si>
    <t>Хранение грузов на открытой площадке</t>
  </si>
  <si>
    <t xml:space="preserve"> ст. Ростов-Товарный</t>
  </si>
  <si>
    <t xml:space="preserve"> ст. Скачки</t>
  </si>
  <si>
    <t xml:space="preserve">              ст. Скачки</t>
  </si>
  <si>
    <t xml:space="preserve">      ст. Краснодар-Сортировочный</t>
  </si>
  <si>
    <t>Без выдачи сертификата</t>
  </si>
  <si>
    <t>Прочие сервисные услуги</t>
  </si>
  <si>
    <t>Участие работника ТрансКонтейнер при погрузке/выгрузке (экспедирование)</t>
  </si>
  <si>
    <t xml:space="preserve">      Крепление груза в контейнере груза в контейнере</t>
  </si>
  <si>
    <t xml:space="preserve">      Расрепление груза в контейнере груза в контейнере</t>
  </si>
  <si>
    <t xml:space="preserve">             ст. Краснодар-Сортировочный</t>
  </si>
  <si>
    <t xml:space="preserve">             ст. Скачки</t>
  </si>
  <si>
    <t xml:space="preserve">             ст. Владикавказ</t>
  </si>
  <si>
    <t>Очистка вагонов от реквизита крепления</t>
  </si>
  <si>
    <t>Кавказ-паром -  Крым-паром</t>
  </si>
  <si>
    <t>Крым-паром - Кавказ паром</t>
  </si>
  <si>
    <t>20фут (24)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</si>
  <si>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</si>
  <si>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</si>
  <si>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</si>
  <si>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</si>
  <si>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</si>
  <si>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</si>
  <si>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</si>
  <si>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</si>
  <si>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</si>
  <si>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</si>
  <si>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</si>
  <si>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</si>
  <si>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</si>
  <si>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</si>
  <si>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</si>
  <si>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</si>
  <si>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</si>
  <si>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</si>
  <si>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Контейнерный терминал ст. Махачкала</t>
  </si>
  <si>
    <t xml:space="preserve"> Махачкала</t>
  </si>
  <si>
    <t xml:space="preserve"> Хасавюрт</t>
  </si>
  <si>
    <t xml:space="preserve"> Дербент</t>
  </si>
  <si>
    <t>Каспийск</t>
  </si>
  <si>
    <t>Буйнакск</t>
  </si>
  <si>
    <t>Избербаш</t>
  </si>
  <si>
    <t>Кизляр</t>
  </si>
  <si>
    <t>Кизилюрт</t>
  </si>
  <si>
    <t>Дагестанские огни</t>
  </si>
  <si>
    <t>Кочубей</t>
  </si>
  <si>
    <t>Бабаюрт</t>
  </si>
  <si>
    <t>Сулак пгт</t>
  </si>
  <si>
    <t>Аргун</t>
  </si>
  <si>
    <t xml:space="preserve">Грозный </t>
  </si>
  <si>
    <t>Шали</t>
  </si>
  <si>
    <t>Урус- Мартан</t>
  </si>
  <si>
    <t>Леваши</t>
  </si>
  <si>
    <t>Сергокала</t>
  </si>
  <si>
    <t>Касумкент</t>
  </si>
  <si>
    <t>Порожние контейнеры</t>
  </si>
  <si>
    <t>для груза ферросиликомарганец</t>
  </si>
  <si>
    <t>Для контейнеров инвентарного парка</t>
  </si>
  <si>
    <t>3,5 ИНВ</t>
  </si>
  <si>
    <t>Танк(20,30) СОБ</t>
  </si>
  <si>
    <t>Груженый при прибытии</t>
  </si>
  <si>
    <t>Порожний при отправлении</t>
  </si>
  <si>
    <t>Биг-беги, погрузка/выгрузка из автомобиля</t>
  </si>
  <si>
    <t>Биг-беги, погрузка/выгрузка из вагона</t>
  </si>
  <si>
    <t>Алюминий, выгрузка из вагона</t>
  </si>
  <si>
    <t>Для груза ферросиликомарганец</t>
  </si>
  <si>
    <t>тонна</t>
  </si>
  <si>
    <t xml:space="preserve"> ______________ Бабич Е.Е.</t>
  </si>
  <si>
    <t>Ставка за 1 фит.платформу длиной 19620 мм</t>
  </si>
  <si>
    <t>Нормативный срок простоя автомобиля под грузовыми операциями на складе клиента - 3 часа/20фут.; 4 часа/40фут. Масса брутто для 20 фут(24) не более 24 тонн, для 20 фут(30) не более 28 тонн, для 40фут (30) не более 28 тонн.</t>
  </si>
  <si>
    <t>Нормативный срок простоя автомобиля под грузовыми операциями на складе клиента - 3 часа/20фут.; 4 часа/40фут. Масса брутто для 20 фут(24) не более 24 тонн, 20 фут(30) не более 27 тонн,  для 40фут (30) не более 29 тонн.</t>
  </si>
  <si>
    <t>Нормативный срок простоя автомобиля под грузовыми операциями на складе клиента - 3 часа/20фут.; 4 часа/40фут. Масса брутто для 20 фут(24) не более 15 тонн, масса брутто для 20 фут(30) не более 20 тонн,  для 40фут (30) не более 25 тонн.</t>
  </si>
  <si>
    <t>п/п Керченского морского порта (отправление)</t>
  </si>
  <si>
    <t>п/п Керченского морского порта (прибытие)</t>
  </si>
  <si>
    <t>На контейнерном терминале, порожние контейнеры собственности Клиента</t>
  </si>
  <si>
    <t xml:space="preserve">              ст. Краснодар-Сортировочный</t>
  </si>
  <si>
    <t>3,5 (ИНВ)</t>
  </si>
  <si>
    <t>тонн</t>
  </si>
  <si>
    <t>вагонов</t>
  </si>
  <si>
    <t>Городские округа:</t>
  </si>
  <si>
    <t>Азов</t>
  </si>
  <si>
    <t>Каменск-Шахтинский</t>
  </si>
  <si>
    <t>Муниципальные районы</t>
  </si>
  <si>
    <t xml:space="preserve">Азовский </t>
  </si>
  <si>
    <t xml:space="preserve">Аксайский 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</si>
  <si>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</si>
  <si>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</si>
  <si>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</si>
  <si>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</si>
  <si>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</si>
  <si>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</si>
  <si>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</si>
  <si>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</si>
  <si>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</si>
  <si>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</si>
  <si>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</si>
  <si>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</si>
  <si>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</si>
  <si>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</si>
  <si>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</si>
  <si>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</si>
  <si>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</si>
  <si>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</si>
  <si>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</si>
  <si>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</si>
  <si>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</si>
  <si>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</si>
  <si>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</si>
  <si>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</si>
  <si>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</si>
  <si>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</si>
  <si>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</si>
  <si>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</si>
  <si>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</si>
  <si>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</si>
  <si>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Родионово-Несветайский</t>
  </si>
  <si>
    <t>Сальский</t>
  </si>
  <si>
    <t>Семикаракорский</t>
  </si>
  <si>
    <t>Советский</t>
  </si>
  <si>
    <t>Тацинский</t>
  </si>
  <si>
    <t>Целинский</t>
  </si>
  <si>
    <t>Цимлянский</t>
  </si>
  <si>
    <t>Чертковский</t>
  </si>
  <si>
    <t>Шолоховский</t>
  </si>
  <si>
    <t>Иные Регионы</t>
  </si>
  <si>
    <t>Краснодарский край, г.Краснодар</t>
  </si>
  <si>
    <t>Краснодарски край ст.Кущевская</t>
  </si>
  <si>
    <t>Краснодарский край, ст.Ленинградская</t>
  </si>
  <si>
    <t>Ставропольский край, г.Георгиевск</t>
  </si>
  <si>
    <t>Ставропольский край, г.Ставрополь</t>
  </si>
  <si>
    <t>Муниципальные районы:</t>
  </si>
  <si>
    <t>Иные Регионы:</t>
  </si>
  <si>
    <t>Городские округа</t>
  </si>
  <si>
    <t>город Краснодар</t>
  </si>
  <si>
    <t>город Новороссийск</t>
  </si>
  <si>
    <t>город-курорт Геленджик</t>
  </si>
  <si>
    <t>город Горячий Ключ</t>
  </si>
  <si>
    <t>город-курорт Сочи</t>
  </si>
  <si>
    <t>город Армавир</t>
  </si>
  <si>
    <t>город-курорт Анапа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</si>
  <si>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</si>
  <si>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</si>
  <si>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</si>
  <si>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</si>
  <si>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</si>
  <si>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</si>
  <si>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</si>
  <si>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</si>
  <si>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</si>
  <si>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Кавказский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</si>
  <si>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</si>
  <si>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</si>
  <si>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</si>
  <si>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</si>
  <si>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</si>
  <si>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</si>
  <si>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</si>
  <si>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Кущёвский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</si>
  <si>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</si>
  <si>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</si>
  <si>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</si>
  <si>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</si>
  <si>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</si>
  <si>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</si>
  <si>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</si>
  <si>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</si>
  <si>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</si>
  <si>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</si>
  <si>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</si>
  <si>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</si>
  <si>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</si>
  <si>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Тимашёвский</t>
  </si>
  <si>
    <t>Тихорецкий</t>
  </si>
  <si>
    <t>Туапсинский</t>
  </si>
  <si>
    <t>Успенский</t>
  </si>
  <si>
    <t>Усть-Лабинский</t>
  </si>
  <si>
    <t>Щербиновский</t>
  </si>
  <si>
    <t>Республика Адыгея</t>
  </si>
  <si>
    <t>Адыгейск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</si>
  <si>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</si>
  <si>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</si>
  <si>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</si>
  <si>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</si>
  <si>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</si>
  <si>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</si>
  <si>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</si>
  <si>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Р.Крым, г.Симферополь</t>
  </si>
  <si>
    <t>Ставропольский край, г.Невинномысск</t>
  </si>
  <si>
    <t>РСО, Алагирский район</t>
  </si>
  <si>
    <t>РСО, Ардонский район</t>
  </si>
  <si>
    <t>РСО, городской округ Владикавказ</t>
  </si>
  <si>
    <t>РСО, городской округ Владикавказ, Таможенный пост В.Ларс</t>
  </si>
  <si>
    <t>РСО, Дигорский район</t>
  </si>
  <si>
    <t>РСО, Ирафский район</t>
  </si>
  <si>
    <t>РСО, Кировский район</t>
  </si>
  <si>
    <t>РСО, Моздокский район</t>
  </si>
  <si>
    <t>РСО, Правобережный район</t>
  </si>
  <si>
    <t>РСО, Пригородный район</t>
  </si>
  <si>
    <t>Южная Осетия, Цхинвальский район,Цхинвал</t>
  </si>
  <si>
    <t>Дагестан (Республика), Хасавюртский район, Хасавюрт</t>
  </si>
  <si>
    <t>Ингушетия (Республика), городской округ Магас</t>
  </si>
  <si>
    <t>Ингушетия (Республика), городской округ Карабулак</t>
  </si>
  <si>
    <t>Ингушетия (Республика), Малгобекский район, Малгобек</t>
  </si>
  <si>
    <t>Ингушетия (Республика), Назрановский район, Назрань</t>
  </si>
  <si>
    <t>Кабардино-Балкария (Республика) Майский район, Майский  (Майское)</t>
  </si>
  <si>
    <t>Чеченская Республика, Грозненский район, Грозный</t>
  </si>
  <si>
    <t>Чеченская Республика, Гудермесский район, Гудермес</t>
  </si>
  <si>
    <t>Чеченская Республика, Урус-Мартановский район, Урус-Мартан</t>
  </si>
  <si>
    <t>Краснодарский край, г.Ейск</t>
  </si>
  <si>
    <t>Ставропольский край,  г.Ставрополь</t>
  </si>
  <si>
    <t>При предоставлении вагона за первые-пятые сутки</t>
  </si>
  <si>
    <t>При предоставлении вагона за шестые и последующие сутки</t>
  </si>
  <si>
    <t>Новошахтинск</t>
  </si>
  <si>
    <t>Волгодонск</t>
  </si>
  <si>
    <t>Гуково</t>
  </si>
  <si>
    <t>Донецк</t>
  </si>
  <si>
    <t>Зверево</t>
  </si>
  <si>
    <t>Нормативный срок простоя автомобиля под грузовыми операциями на складе клиента - 3 часа/20фут.; 4 часа/40фут. Масса брутто для 20 фут(24,30) не более 22 тонн, для 40фут (30) не более 25 тонн.</t>
  </si>
  <si>
    <t>назначением на Кунцево-2 МСКжд, Правдинск ГОРжд, Химзаводская КБШжд</t>
  </si>
  <si>
    <t>назначением на Кунцево-2 МСКжд</t>
  </si>
  <si>
    <t>назначением  на Правдинск ГОРжд, Химзаводская КБШ жд, Тихоново КБШ жд, Тольятти КБШ жд, Жигулевское море КБШ жд, Шувакиш СВР жд, Черкесск СКжд</t>
  </si>
  <si>
    <t>назначением  на Тихоново КБШ жд, Тольятти КБШ жд, Жигулевское море КБШ жд, Черкесск СКжд</t>
  </si>
  <si>
    <t>Формирование контейнерного поезда силами железных дорог на  станции Новороссийск СКжд:</t>
  </si>
  <si>
    <t>Формирование контейнерного поезда силами железных дорог на  станции Краснодар-Сортировочный СКжд:</t>
  </si>
  <si>
    <t>Нормативный срок простоя автомобиля под грузовыми операциями на складе клиента - 3 часа/20фут.; 4 часа/40фут. Масса брутто для 20 фут(24) не более 24 тонн,  20 фут(30) не более 30 тонн, для 40фут (30) не более 30 тонн.</t>
  </si>
  <si>
    <t xml:space="preserve">             ст. Ростов-Товарный</t>
  </si>
  <si>
    <t>Тахтамукайский район, пос. Прикубанский</t>
  </si>
  <si>
    <t>Нормативный срок простоя автомобиля при погрузочно-разгрузочных операциях и таможенном оформлении - 1 сутки. Масса брутто для 20 фут(24,30), 40фут (30) не более 21 тонн.</t>
  </si>
  <si>
    <t>Ростов (ЗАО "Эмпилс")</t>
  </si>
  <si>
    <t>РСО, городской округ Владикавказ, ОАО «Электроцинк»</t>
  </si>
  <si>
    <t>Ессентукская, Ессентуки, Лермонтов, Иноземцево, Новоблагодарное</t>
  </si>
  <si>
    <t>Железноводск, Ясная Поляна, Бородыновка, Бештау</t>
  </si>
  <si>
    <t>Пятигорский совхоз, Нижнеподкумский</t>
  </si>
  <si>
    <t>Подкумок, Суворовская</t>
  </si>
  <si>
    <t>Кисловодск, Незлобная</t>
  </si>
  <si>
    <t>Краснокумское село</t>
  </si>
  <si>
    <t>Канглы</t>
  </si>
  <si>
    <t>Обильное село</t>
  </si>
  <si>
    <t>Новопавловск, Баксан</t>
  </si>
  <si>
    <t>Чегем КБР, село Солдато-Александровское</t>
  </si>
  <si>
    <t>Курсавка, Нальчик</t>
  </si>
  <si>
    <t>Зеленокумск</t>
  </si>
  <si>
    <t>Усть-Джегута</t>
  </si>
  <si>
    <t>Александровское село, Нарткала КБР</t>
  </si>
  <si>
    <t>Карачаевск КЧР, Прохладный КБР</t>
  </si>
  <si>
    <t>Майский КБР, Тырныауз КБР</t>
  </si>
  <si>
    <t>Зеленчукская КЧР, Кочубеевское, Благодарный</t>
  </si>
  <si>
    <t>Домбай КЧР</t>
  </si>
  <si>
    <t>Ставрополь, Назрань, Владикавказ, Архыз КЧР</t>
  </si>
  <si>
    <t>Нефтекумск</t>
  </si>
  <si>
    <t>Грозный, Дивное</t>
  </si>
  <si>
    <t>Ипатово</t>
  </si>
  <si>
    <t>Мегри</t>
  </si>
  <si>
    <t>Болниси</t>
  </si>
  <si>
    <t>Работа автомобиля сверх норматива при завозе/вывозе грузов в режиме таможенного транзита</t>
  </si>
  <si>
    <t>Владикавказ -  Республика Армения, Грузия</t>
  </si>
  <si>
    <t>Ростов-на-Дону</t>
  </si>
  <si>
    <t>Формирование контейнерного поезда силами железных дорог на  станции Ростов-Товарный СКжд:</t>
  </si>
  <si>
    <t>Сбор за постановку контейнера иной собственности на вагоне иного собственника в контейнерный поезд, оперируемый ПАО "ТрансКонтейнер", по маршруту Ростов-Товарный СКЖД - Первая Речка ДВЖД</t>
  </si>
  <si>
    <t>ст. Новороссийск/Новороссийск-эксп.</t>
  </si>
  <si>
    <t>Услуга предоставляется при согласовании с Северо-Кавказским филиалом при наличии расходных материалов на станции отправления.</t>
  </si>
  <si>
    <t>Услуга предоставляется по согласованию с Северо-Кавказским филиалом в каждом конкретном случае</t>
  </si>
  <si>
    <t xml:space="preserve">                    ст. Ростов-Товарный</t>
  </si>
  <si>
    <t xml:space="preserve">                   ст. Краснодар-Сортировочный</t>
  </si>
  <si>
    <t xml:space="preserve">                  ст. Скачки</t>
  </si>
  <si>
    <t xml:space="preserve">                  ст. Владикавказ</t>
  </si>
  <si>
    <t xml:space="preserve">                  ст. Новороссийск/Новороссийск-эксп.</t>
  </si>
  <si>
    <t>Механизированный способ, погрузчик Komatsu S/N</t>
  </si>
  <si>
    <t>Механизированный способ, козловой кран КК-6,3</t>
  </si>
  <si>
    <t>Ручной способ, работа грузчиков</t>
  </si>
  <si>
    <t>На терминале (домашние вещи), ручной способ</t>
  </si>
  <si>
    <t>Механизированный способ, погрузчик Doosan D 30 S-5</t>
  </si>
  <si>
    <t>Механизированный способ, погрузчик Doosan</t>
  </si>
  <si>
    <t>Изготовление и согласование одного эскиза размещения груза в контейнере. Услуга предоставляется по согласованию с Северо-Кавказским филиалом в каждом конкретном случае</t>
  </si>
  <si>
    <t>Изготовление и согласование одного НТУ/МТУ на размещение и крепление грузов в крупнотоннажном контейнере. Услуга предоставляется по согласованию с Северо-Кавказским филиалом в каждом конкретном случае</t>
  </si>
  <si>
    <t>Изготовление и согласование одной схемы неконтейнерного груза. Услуга предоставляется по согласованию с Северо-Кавказским филиалом в каждом конкретном случае</t>
  </si>
  <si>
    <t>Сбор за постановку контейнера иной собственности на вагоне иного собственника в контейнерный поезд, оперируемый ПАО "ТрансКонтейнер", по маршруту Новороссийск-эксп. СКЖД - Ворсино МСКЖД</t>
  </si>
  <si>
    <t>Выдача справок о стоимости перевозки</t>
  </si>
  <si>
    <t>20фут (24,30тн), 40 фут, 45 фут</t>
  </si>
  <si>
    <t>40(30), 45(41)СОБ</t>
  </si>
  <si>
    <t>40 фут(30тн), 45фут(41тн)</t>
  </si>
  <si>
    <t>45фут (41тн)</t>
  </si>
  <si>
    <t>Справки выдаются на основании заказа на оказание услуг по договору транспортной экспедиции</t>
  </si>
  <si>
    <t>Механизированный способ, козловой кран КК-32</t>
  </si>
  <si>
    <t>Механизированный способ, погрузчик Komatsu</t>
  </si>
  <si>
    <t>Р.Крым, г. Евпатория</t>
  </si>
  <si>
    <t>Карачаево-Черкесская Республика, г. Черкесск (Черкесский городской округ)</t>
  </si>
  <si>
    <t>Мирный КЧР, Александрийская</t>
  </si>
  <si>
    <t>Новоалександровск</t>
  </si>
  <si>
    <t>Масса брутто для 20 фут(24,30) не более 20 тонн, для 40фут (30) не более 24 тонн.</t>
  </si>
  <si>
    <t>Крабулак - Ростов-на-Дону</t>
  </si>
  <si>
    <t>Груженый</t>
  </si>
  <si>
    <t>Порожний</t>
  </si>
  <si>
    <t>Городской округ Пятигорскай, пгт Горячеводский</t>
  </si>
  <si>
    <t>Городской округ Минераловодский, пгт Загорский</t>
  </si>
  <si>
    <t>Городской округ Минераловодский, село Побегайловка</t>
  </si>
  <si>
    <t>Городской округ Минераловодский, село Прикумское</t>
  </si>
  <si>
    <t>Городской округ Минераловодский, пгт Левокумка</t>
  </si>
  <si>
    <t>Городской округ Минераловодский, пгт Первомайский</t>
  </si>
  <si>
    <t>Городской округ Минераловодский, пгт Анджиевский</t>
  </si>
  <si>
    <t xml:space="preserve">Директор филиала ПАО "ТрансКонтейнер" </t>
  </si>
  <si>
    <t>Стоимость       услуги                               (с НДС 20%)</t>
  </si>
  <si>
    <t>Сбор за перевозку контейнера по графику</t>
  </si>
  <si>
    <t>В рамках одной тарифной зоны</t>
  </si>
  <si>
    <t>Республика Крым, г. Симферополь</t>
  </si>
  <si>
    <t>Ингушетия (Республика), городской округ Сунжа</t>
  </si>
  <si>
    <t>ст. Новороссийск, терминал ООО "Рускон"</t>
  </si>
  <si>
    <t>ст. Новороссийск, терминал ПАО "НМТП", АО "Новорослесэкспорт", ООО "НУТЭП"</t>
  </si>
  <si>
    <t>Организация услуг внутрипортвого экспедирования при экспорте грузов на терминалы ПАО "НМТП", АО "Новорослесэкспорт", ООО "НУТЭП" (прибытие на терминал, далее экспорт), соисполнитель ООО "Глобал Логистикс"</t>
  </si>
  <si>
    <t>ст. Новороссийск, терминал ООО "Новоморснаб"</t>
  </si>
  <si>
    <t>Организация и выполнение операций по перегрузу груза из контейнеров морской линии/автотранспорта в контейнеры собственности ПАО "ТрансКонтейнер" на контейнерном терминале ООО "Рускон", отправитель ООО "Рускон" (для паллетированного неопасного генерального груза)</t>
  </si>
  <si>
    <t>Организация и выполнение операций по перевалке опасного груза "Алюминий хлористый" по схеме "автомашина Заказчика - терминал Экспедитора- ж.д. платформа"</t>
  </si>
  <si>
    <t>Организация и выполнение операций по перевалке опасного груза "соляной раствор  бромида цинка/бромида кальция" по схеме "автомашина Заказчика - терминал Экспедитора- ж.д. платформа"</t>
  </si>
  <si>
    <t xml:space="preserve">Организация и выполнение операций по перевалке груза по схеме "автомашина Заказчика - терминал Экспедитора - ж.д. платформа" (отправителем по ж.д. выступает "ТрансКонтейнер" </t>
  </si>
  <si>
    <t xml:space="preserve">Организация и выполнение операций по перевалке груза по схеме "автомашина Заказчика - терминал Экспедитора - ж.д. платформа" (отправителем по ж.д. выступает "Новоморснаб" </t>
  </si>
  <si>
    <t>Организация и выполнение операций по перевалке  груза по схеме  "линейный контейнер - ж.д. контейнер (отправитель ТрансКонтейнер)", соисполнитель ООО  "Новоморснаб"</t>
  </si>
  <si>
    <t>Организация и выполнение операций по перевалке  груза по схеме  "линейный контейнер - ж.д. контейнер (отправитель ООО "Новоморснаб")", соисполнитель ООО  "Новоморснаб"</t>
  </si>
  <si>
    <t>Краснодарский край, Динской район</t>
  </si>
  <si>
    <t>Организация и выполнение операций по перевалке  груза по схеме "ж.д. платформа - терминал Экспедитора - автомашина Заказчика - терминал Экспедитора - жд. платформа" (прибытие грузов в Новороссийск)</t>
  </si>
  <si>
    <t>Дополнительные работы (подработка), выполняемые с контейнерами/вагонами/грузом</t>
  </si>
  <si>
    <t>Ставропольский край, г.Светлоград</t>
  </si>
  <si>
    <t>Краснодарски край, ст.Кущевская</t>
  </si>
  <si>
    <t>Краснодарский край, Абинский район</t>
  </si>
  <si>
    <t>Краснодарский край, Северский район</t>
  </si>
  <si>
    <t>кроме территорий КНР (в т.ч. Тайвань), КНДР, Республики Кореи, Японии, Социалистической Республики Вьетнам, Тайланда, Республики Индии</t>
  </si>
  <si>
    <t>с первых по пятые сутки, на территорий КНР (в т.ч. Тайвань), КНДР, Республики Кореи, Японии, Социалистической Республики Вьетнам, Тайланда, Республики Индии</t>
  </si>
  <si>
    <t>с шестых и последующие сутки, на территорий КНР (в т.ч. Тайвань), КНДР, Республики Кореи, Японии, Социалистической Республики Вьетнам, Тайланда, Республики Индии</t>
  </si>
  <si>
    <t>Ростовская область, г.Ростов-на-Дону</t>
  </si>
  <si>
    <t>Масса брутто для 20 фут(24), 20 фут(30) не более 24 тонн, для 40фут (30) не более 28 тонн.</t>
  </si>
  <si>
    <t>Организация услуг внутрипортвого экспедирования при отправлении контейнеров с терминала ПАО "НМТП" (прибытие на терминал контейнеров в импорте), соисполнитель ООО "Глобал Логистикс"</t>
  </si>
  <si>
    <t>Краснодарский край, Белореченский район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</si>
  <si>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</si>
  <si>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Доставка документов в таможенные органы </t>
  </si>
  <si>
    <t>Р.Крым, г.Керчь</t>
  </si>
  <si>
    <t>При формировании на пути  необщего пользования ООО КТ "НУТЭП" (при выводе вагонов 2 подачами) ставка за поезд 38210,32 руб. без НДС, ставка за контейнер/вагон определяется расчётным путём</t>
  </si>
  <si>
    <t>При формировании на пути  необщего пользования АО "Новорослесэкспорт" (при выводе вагонов 3 подачами) ставка за поезд 62045,67 руб. без НДС, ставка за контейнер/вагон определяется расчётным путём</t>
  </si>
  <si>
    <t>При формировании на пути  необщего пользования ПАО Новороссийский морской торговый порт" (при выводе вагонов 3 подачами) ставка за поезд 39929,32 руб. без НДС, ставка за контейнер/вагон определяется расчётным путём</t>
  </si>
  <si>
    <t>Краснодарский край, Новокубанский район</t>
  </si>
  <si>
    <t>Ставропольский край, г.Ессентуки</t>
  </si>
  <si>
    <t>Шахты, пер.Доронина, 2/б</t>
  </si>
  <si>
    <t xml:space="preserve">     Хранение грузов в контейнерах на на открытой площадке ЗТК</t>
  </si>
  <si>
    <t xml:space="preserve">    Хранение домашних вещей в контейнерах на на открытой площадке ЗТК</t>
  </si>
  <si>
    <t>Севан</t>
  </si>
  <si>
    <t>Р.Крым, г.Севастополь</t>
  </si>
  <si>
    <t>Контейнерный терминал на ст. Симферополь-Грузовой, ЗПУ не включено</t>
  </si>
  <si>
    <t>Предоставление комплекта знаков опасности</t>
  </si>
  <si>
    <t xml:space="preserve">    Подготовка контейнера под погрузку</t>
  </si>
  <si>
    <t xml:space="preserve">     Утепление контейнеров</t>
  </si>
  <si>
    <t>РО, Городской округ Батайск</t>
  </si>
  <si>
    <t>РО, городской округ Таганрог</t>
  </si>
  <si>
    <t>РО, Аксайский район</t>
  </si>
  <si>
    <t>__</t>
  </si>
  <si>
    <t>Тентованные фуры.Масса груза не более 20 тн. Нормативное время при простое под грузовыми операциями - 24 часа</t>
  </si>
  <si>
    <t>фура*сутки</t>
  </si>
  <si>
    <t>За каждые сутки простоя  (нормативное время простоя: 24 часа(1 сутки)/тентованная фура)</t>
  </si>
  <si>
    <t>2.02.08 Услуги по обработке грузов, находящихся под таможенным контролем на ЗТК</t>
  </si>
  <si>
    <t xml:space="preserve">    Агентство на предприятии АЭМЗ</t>
  </si>
  <si>
    <t xml:space="preserve">   Агентство на предприятии АЭМЗ</t>
  </si>
  <si>
    <t xml:space="preserve"> Агентство на предприятии АЭМЗ</t>
  </si>
  <si>
    <t>на услуги по организации транспортно-экспедиционного обслуживания, предоставляемые филиалом ПАО "ТрансКонтейнер"  на Северо-Кавказской железной дороге, действующий с 01 июня 2020 года (стоимость в рублях)</t>
  </si>
  <si>
    <t>Краснодарский край, г.Кореновский район</t>
  </si>
  <si>
    <t>Сбор за формирование КП на ж.д. путях общего пользования  силами железной  дороги, отправлением со станции Краснодар-Сортировочный ,  длиной 57-71 условных вагонов, оперируемый ПАО "ТрансКонтейнер".</t>
  </si>
  <si>
    <t>Сбор за формирование КП на ж.д. путях общего пользования  силами железной  дороги, отправлением со станции Ростов-Товарный ,  длиной 57,57-71 условных вагонов, оперируемый ПАО "ТрансКонтейнер".</t>
  </si>
  <si>
    <t>КТ Ростов-Товарный, КТ Краснодар, КТ Владикавказ, КТ Скачки, Агентство на предприятии АЭМЗ, ст.Нальчик, ст.Махачкала, ст.Старомарьевская</t>
  </si>
  <si>
    <t>Приложение к распоряжению № 22-Р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</si>
</sst>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i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2"/>
      <color indexed="10"/>
      <name val="Calibri"/>
      <family val="2"/>
      <charset val="204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</font>
    <font>
      <i/>
      <sz val="12"/>
      <name val="Calibri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indexed="1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i/>
      <sz val="14"/>
      <name val="Calibri"/>
      <family val="2"/>
      <charset val="204"/>
    </font>
    <font>
      <sz val="16"/>
      <name val="Calibri"/>
      <family val="2"/>
      <charset val="204"/>
    </font>
    <font>
      <strike/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4">
    <xf numFmtId="0" fontId="0" fillId="0" borderId="0" xfId="0"/>
    <xf numFmtId="0" fontId="13" fillId="3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14" fillId="0" borderId="0" xfId="0" applyFont="1" applyFill="1" applyBorder="1"/>
    <xf numFmtId="0" fontId="14" fillId="0" borderId="0" xfId="0" applyFont="1"/>
    <xf numFmtId="0" fontId="13" fillId="0" borderId="0" xfId="0" applyFont="1" applyFill="1"/>
    <xf numFmtId="0" fontId="13" fillId="3" borderId="0" xfId="0" applyFont="1" applyFill="1"/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/>
    <xf numFmtId="0" fontId="13" fillId="0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left" vertical="center" wrapText="1"/>
    </xf>
    <xf numFmtId="49" fontId="3" fillId="3" borderId="3" xfId="1" applyNumberFormat="1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4" fontId="3" fillId="5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16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/>
    <xf numFmtId="0" fontId="3" fillId="3" borderId="0" xfId="0" applyFont="1" applyFill="1" applyAlignment="1">
      <alignment horizontal="left"/>
    </xf>
    <xf numFmtId="14" fontId="3" fillId="5" borderId="1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4" fontId="4" fillId="3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49" fontId="3" fillId="3" borderId="3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3" fillId="3" borderId="3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49" fontId="6" fillId="0" borderId="3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left" vertical="center" wrapText="1" indent="2"/>
    </xf>
    <xf numFmtId="0" fontId="3" fillId="0" borderId="2" xfId="1" applyFont="1" applyFill="1" applyBorder="1" applyAlignment="1">
      <alignment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49" fontId="3" fillId="0" borderId="1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49" fontId="5" fillId="0" borderId="2" xfId="1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/>
    </xf>
    <xf numFmtId="49" fontId="6" fillId="3" borderId="0" xfId="1" applyNumberFormat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 indent="2"/>
    </xf>
    <xf numFmtId="0" fontId="3" fillId="0" borderId="6" xfId="1" applyFont="1" applyFill="1" applyBorder="1" applyAlignment="1">
      <alignment horizontal="left" vertical="center" wrapText="1" indent="2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2"/>
    </xf>
    <xf numFmtId="0" fontId="13" fillId="0" borderId="0" xfId="0" applyFont="1" applyFill="1" applyAlignment="1"/>
    <xf numFmtId="49" fontId="5" fillId="0" borderId="8" xfId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14" fillId="0" borderId="0" xfId="0" applyFont="1" applyFill="1"/>
    <xf numFmtId="0" fontId="11" fillId="0" borderId="9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4" fontId="13" fillId="0" borderId="0" xfId="0" applyNumberFormat="1" applyFont="1" applyFill="1" applyBorder="1"/>
    <xf numFmtId="2" fontId="13" fillId="0" borderId="0" xfId="0" applyNumberFormat="1" applyFont="1" applyFill="1" applyBorder="1"/>
    <xf numFmtId="9" fontId="13" fillId="0" borderId="0" xfId="0" applyNumberFormat="1" applyFont="1" applyFill="1" applyBorder="1" applyAlignment="1"/>
    <xf numFmtId="0" fontId="13" fillId="0" borderId="1" xfId="0" applyFont="1" applyFill="1" applyBorder="1"/>
    <xf numFmtId="0" fontId="15" fillId="0" borderId="1" xfId="0" applyFont="1" applyFill="1" applyBorder="1"/>
    <xf numFmtId="0" fontId="13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/>
    </xf>
    <xf numFmtId="9" fontId="13" fillId="0" borderId="0" xfId="0" applyNumberFormat="1" applyFont="1" applyFill="1" applyBorder="1"/>
    <xf numFmtId="0" fontId="1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4" fillId="0" borderId="2" xfId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 wrapText="1"/>
    </xf>
    <xf numFmtId="4" fontId="14" fillId="0" borderId="0" xfId="0" applyNumberFormat="1" applyFont="1" applyFill="1" applyBorder="1"/>
    <xf numFmtId="4" fontId="14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/>
    <xf numFmtId="4" fontId="3" fillId="0" borderId="7" xfId="1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/>
    </xf>
    <xf numFmtId="0" fontId="13" fillId="0" borderId="2" xfId="0" applyFont="1" applyFill="1" applyBorder="1"/>
    <xf numFmtId="0" fontId="19" fillId="0" borderId="1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49" fontId="6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 indent="2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1" xfId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indent="4"/>
    </xf>
    <xf numFmtId="0" fontId="1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 indent="4"/>
    </xf>
    <xf numFmtId="0" fontId="3" fillId="0" borderId="3" xfId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4"/>
    </xf>
    <xf numFmtId="0" fontId="3" fillId="0" borderId="8" xfId="0" applyFont="1" applyFill="1" applyBorder="1" applyAlignment="1">
      <alignment horizontal="left" vertical="center" wrapText="1" indent="4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 indent="2"/>
    </xf>
    <xf numFmtId="0" fontId="3" fillId="0" borderId="5" xfId="1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 wrapText="1" indent="2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4" fontId="3" fillId="0" borderId="7" xfId="1" applyNumberFormat="1" applyFont="1" applyFill="1" applyBorder="1" applyAlignment="1">
      <alignment horizontal="left" vertical="center" wrapText="1"/>
    </xf>
    <xf numFmtId="14" fontId="3" fillId="0" borderId="6" xfId="1" applyNumberFormat="1" applyFont="1" applyFill="1" applyBorder="1" applyAlignment="1">
      <alignment horizontal="left" vertical="center" wrapText="1"/>
    </xf>
    <xf numFmtId="14" fontId="3" fillId="0" borderId="3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 indent="4"/>
    </xf>
    <xf numFmtId="0" fontId="3" fillId="0" borderId="8" xfId="1" applyFont="1" applyFill="1" applyBorder="1" applyAlignment="1">
      <alignment horizontal="left" vertical="center" wrapText="1" indent="4"/>
    </xf>
    <xf numFmtId="0" fontId="3" fillId="0" borderId="5" xfId="1" applyFont="1" applyFill="1" applyBorder="1" applyAlignment="1">
      <alignment horizontal="left" vertical="center" wrapText="1" indent="4"/>
    </xf>
    <xf numFmtId="0" fontId="3" fillId="0" borderId="5" xfId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 indent="1"/>
    </xf>
    <xf numFmtId="0" fontId="3" fillId="0" borderId="5" xfId="1" applyFont="1" applyFill="1" applyBorder="1" applyAlignment="1">
      <alignment horizontal="left" vertical="center" wrapText="1" indent="1"/>
    </xf>
    <xf numFmtId="0" fontId="3" fillId="0" borderId="8" xfId="1" applyFont="1" applyFill="1" applyBorder="1" applyAlignment="1">
      <alignment horizontal="left" vertical="center" wrapText="1" indent="1"/>
    </xf>
    <xf numFmtId="4" fontId="6" fillId="0" borderId="10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4" fontId="6" fillId="0" borderId="11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11" fillId="0" borderId="7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u.wikipedia.org/wiki/%D0%95%D0%B3%D0%BE%D1%80%D0%BB%D1%8B%D0%BA%D1%81%D0%BA%D0%B8%D0%B9_%D1%80%D0%B0%D0%B9%D0%BE%D0%BD" TargetMode="External"/><Relationship Id="rId18" Type="http://schemas.openxmlformats.org/officeDocument/2006/relationships/hyperlink" Target="https://ru.wikipedia.org/wiki/%D0%97%D0%B8%D0%BC%D0%BE%D0%B2%D0%BD%D0%B8%D0%BA%D0%BE%D0%B2%D1%81%D0%BA%D0%B8%D0%B9_%D1%80%D0%B0%D0%B9%D0%BE%D0%BD" TargetMode="External"/><Relationship Id="rId26" Type="http://schemas.openxmlformats.org/officeDocument/2006/relationships/hyperlink" Target="https://ru.wikipedia.org/wiki/%D0%9A%D0%BE%D0%BD%D1%81%D1%82%D0%B0%D0%BD%D1%82%D0%B8%D0%BD%D0%BE%D0%B2%D1%81%D0%BA%D0%B8%D0%B9_%D1%80%D0%B0%D0%B9%D0%BE%D0%BD_(%D0%A0%D0%BE%D1%81%D1%82%D0%BE%D0%B2%D1%81%D0%BA%D0%B0%D1%8F_%D0%BE%D0%B1%D0%BB%D0%B0%D1%81%D1%82%D1%8C)" TargetMode="External"/><Relationship Id="rId39" Type="http://schemas.openxmlformats.org/officeDocument/2006/relationships/hyperlink" Target="https://ru.wikipedia.org/wiki/%D0%9C%D0%B8%D0%BB%D1%8E%D1%82%D0%B8%D0%BD%D1%81%D0%BA%D0%B8%D0%B9_%D1%80%D0%B0%D0%B9%D0%BE%D0%BD" TargetMode="External"/><Relationship Id="rId21" Type="http://schemas.openxmlformats.org/officeDocument/2006/relationships/hyperlink" Target="https://ru.wikipedia.org/wiki/%D0%9A%D0%B0%D0%B3%D0%B0%D0%BB%D1%8C%D0%BD%D0%B8%D1%86%D0%BA%D0%B8%D0%B9_%D1%80%D0%B0%D0%B9%D0%BE%D0%BD" TargetMode="External"/><Relationship Id="rId34" Type="http://schemas.openxmlformats.org/officeDocument/2006/relationships/hyperlink" Target="https://ru.wikipedia.org/wiki/%D0%9C%D0%B0%D1%82%D0%B2%D0%B5%D0%B5%D0%B2%D0%BE-%D0%9A%D1%83%D1%80%D0%B3%D0%B0%D0%BD%D1%81%D0%BA%D0%B8%D0%B9_%D1%80%D0%B0%D0%B9%D0%BE%D0%BD" TargetMode="External"/><Relationship Id="rId42" Type="http://schemas.openxmlformats.org/officeDocument/2006/relationships/hyperlink" Target="https://ru.wikipedia.org/wiki/%D0%9C%D1%8F%D1%81%D0%BD%D0%B8%D0%BA%D0%BE%D0%B2%D1%81%D0%BA%D0%B8%D0%B9_%D1%80%D0%B0%D0%B9%D0%BE%D0%BD" TargetMode="External"/><Relationship Id="rId47" Type="http://schemas.openxmlformats.org/officeDocument/2006/relationships/hyperlink" Target="https://ru.wikipedia.org/wiki/%D0%9E%D0%B1%D0%BB%D0%B8%D0%B2%D1%81%D0%BA%D0%B8%D0%B9_%D1%80%D0%B0%D0%B9%D0%BE%D0%BD" TargetMode="External"/><Relationship Id="rId50" Type="http://schemas.openxmlformats.org/officeDocument/2006/relationships/hyperlink" Target="https://ru.wikipedia.org/wiki/%D0%9E%D1%80%D0%BB%D0%BE%D0%B2%D1%81%D0%BA%D0%B8%D0%B9_%D1%80%D0%B0%D0%B9%D0%BE%D0%BD_(%D0%A0%D0%BE%D1%81%D1%82%D0%BE%D0%B2%D1%81%D0%BA%D0%B0%D1%8F_%D0%BE%D0%B1%D0%BB%D0%B0%D1%81%D1%82%D1%8C)" TargetMode="External"/><Relationship Id="rId55" Type="http://schemas.openxmlformats.org/officeDocument/2006/relationships/hyperlink" Target="https://ru.wikipedia.org/wiki/%D0%9F%D1%80%D0%BE%D0%BB%D0%B5%D1%82%D0%B0%D1%80%D1%81%D0%BA%D0%B8%D0%B9_%D1%80%D0%B0%D0%B9%D0%BE%D0%BD_(%D0%A0%D0%BE%D1%81%D1%82%D0%BE%D0%B2%D1%81%D0%BA%D0%B0%D1%8F_%D0%BE%D0%B1%D0%BB%D0%B0%D1%81%D1%82%D1%8C)" TargetMode="External"/><Relationship Id="rId63" Type="http://schemas.openxmlformats.org/officeDocument/2006/relationships/hyperlink" Target="https://ru.wikipedia.org/wiki/%D0%A1%D0%B5%D0%BC%D0%B8%D0%BA%D0%B0%D1%80%D0%B0%D0%BA%D0%BE%D1%80%D1%81%D0%BA%D0%B8%D0%B9_%D1%80%D0%B0%D0%B9%D0%BE%D0%BD" TargetMode="External"/><Relationship Id="rId68" Type="http://schemas.openxmlformats.org/officeDocument/2006/relationships/hyperlink" Target="https://ru.wikipedia.org/wiki/%D0%A2%D0%B0%D1%86%D0%B8%D0%BD%D1%81%D0%BA%D0%B8%D0%B9_%D1%80%D0%B0%D0%B9%D0%BE%D0%BD" TargetMode="External"/><Relationship Id="rId76" Type="http://schemas.openxmlformats.org/officeDocument/2006/relationships/hyperlink" Target="https://ru.wikipedia.org/wiki/%D0%A7%D0%B5%D1%80%D1%82%D0%BA%D0%BE%D0%B2%D1%81%D0%BA%D0%B8%D0%B9_%D1%80%D0%B0%D0%B9%D0%BE%D0%BD" TargetMode="External"/><Relationship Id="rId7" Type="http://schemas.openxmlformats.org/officeDocument/2006/relationships/hyperlink" Target="https://ru.wikipedia.org/wiki/%D0%92%D0%B5%D1%81%D1%91%D0%BB%D0%BE%D0%B2%D1%81%D0%BA%D0%B8%D0%B9_%D1%80%D0%B0%D0%B9%D0%BE%D0%BD_(%D0%A0%D0%BE%D1%81%D1%82%D0%BE%D0%B2%D1%81%D0%BA%D0%B0%D1%8F_%D0%BE%D0%B1%D0%BB%D0%B0%D1%81%D1%82%D1%8C)" TargetMode="External"/><Relationship Id="rId71" Type="http://schemas.openxmlformats.org/officeDocument/2006/relationships/hyperlink" Target="https://ru.wikipedia.org/wiki/%D0%A3%D1%81%D1%82%D1%8C-%D0%94%D0%BE%D0%BD%D0%B5%D1%86%D0%BA%D0%B8%D0%B9_%D1%80%D0%B0%D0%B9%D0%BE%D0%BD" TargetMode="External"/><Relationship Id="rId2" Type="http://schemas.openxmlformats.org/officeDocument/2006/relationships/hyperlink" Target="https://ru.wikipedia.org/wiki/%D0%91%D0%B5%D0%BB%D0%BE%D0%BA%D0%B0%D0%BB%D0%B8%D1%82%D0%B2%D0%B8%D0%BD%D1%81%D0%BA%D0%B8%D0%B9_%D1%80%D0%B0%D0%B9%D0%BE%D0%BD" TargetMode="External"/><Relationship Id="rId16" Type="http://schemas.openxmlformats.org/officeDocument/2006/relationships/hyperlink" Target="https://ru.wikipedia.org/wiki/%D0%97%D0%B5%D1%80%D0%BD%D0%BE%D0%B3%D1%80%D0%B0%D0%B4%D1%81%D0%BA%D0%B8%D0%B9_%D1%80%D0%B0%D0%B9%D0%BE%D0%BD" TargetMode="External"/><Relationship Id="rId29" Type="http://schemas.openxmlformats.org/officeDocument/2006/relationships/hyperlink" Target="https://ru.wikipedia.org/wiki/%D0%9A%D1%80%D0%B0%D1%81%D0%BD%D0%BE%D1%81%D1%83%D0%BB%D0%B8%D0%BD%D1%81%D0%BA%D0%B8%D0%B9_%D1%80%D0%B0%D0%B9%D0%BE%D0%BD" TargetMode="External"/><Relationship Id="rId11" Type="http://schemas.openxmlformats.org/officeDocument/2006/relationships/hyperlink" Target="https://ru.wikipedia.org/wiki/%D0%94%D1%83%D0%B1%D0%BE%D0%B2%D1%81%D0%BA%D0%B8%D0%B9_%D1%80%D0%B0%D0%B9%D0%BE%D0%BD_(%D0%A0%D0%BE%D1%81%D1%82%D0%BE%D0%B2%D1%81%D0%BA%D0%B0%D1%8F_%D0%BE%D0%B1%D0%BB%D0%B0%D1%81%D1%82%D1%8C)" TargetMode="External"/><Relationship Id="rId24" Type="http://schemas.openxmlformats.org/officeDocument/2006/relationships/hyperlink" Target="https://ru.wikipedia.org/wiki/%D0%9A%D0%B0%D1%88%D0%B0%D1%80%D1%81%D0%BA%D0%B8%D0%B9_%D1%80%D0%B0%D0%B9%D0%BE%D0%BD" TargetMode="External"/><Relationship Id="rId32" Type="http://schemas.openxmlformats.org/officeDocument/2006/relationships/hyperlink" Target="https://ru.wikipedia.org/wiki/%D0%9C%D0%B0%D1%80%D1%82%D1%8B%D0%BD%D0%BE%D0%B2%D1%81%D0%BA%D0%B8%D0%B9_%D1%80%D0%B0%D0%B9%D0%BE%D0%BD" TargetMode="External"/><Relationship Id="rId37" Type="http://schemas.openxmlformats.org/officeDocument/2006/relationships/hyperlink" Target="https://ru.wikipedia.org/wiki/%D0%9C%D0%B8%D0%BB%D0%BB%D0%B5%D1%80%D0%BE%D0%B2%D1%81%D0%BA%D0%B8%D0%B9_%D1%80%D0%B0%D0%B9%D0%BE%D0%BD" TargetMode="External"/><Relationship Id="rId40" Type="http://schemas.openxmlformats.org/officeDocument/2006/relationships/hyperlink" Target="https://ru.wikipedia.org/wiki/%D0%9C%D0%BE%D1%80%D0%BE%D0%B7%D0%BE%D0%B2%D1%81%D0%BA%D0%B8%D0%B9_%D1%80%D0%B0%D0%B9%D0%BE%D0%BD" TargetMode="External"/><Relationship Id="rId45" Type="http://schemas.openxmlformats.org/officeDocument/2006/relationships/hyperlink" Target="https://ru.wikipedia.org/wiki/%D0%9D%D0%B5%D0%BA%D0%BB%D0%B8%D0%BD%D0%BE%D0%B2%D1%81%D0%BA%D0%B8%D0%B9_%D1%80%D0%B0%D0%B9%D0%BE%D0%BD" TargetMode="External"/><Relationship Id="rId53" Type="http://schemas.openxmlformats.org/officeDocument/2006/relationships/hyperlink" Target="https://ru.wikipedia.org/wiki/%D0%9F%D0%B5%D1%81%D1%87%D0%B0%D0%BD%D0%BE%D0%BA%D0%BE%D0%BF%D1%81%D0%BA%D0%B8%D0%B9_%D1%80%D0%B0%D0%B9%D0%BE%D0%BD" TargetMode="External"/><Relationship Id="rId58" Type="http://schemas.openxmlformats.org/officeDocument/2006/relationships/hyperlink" Target="https://ru.wikipedia.org/wiki/%D0%A0%D0%BE%D0%B4%D0%B8%D0%BE%D0%BD%D0%BE%D0%B2%D0%BE-%D0%9D%D0%B5%D1%81%D0%B2%D0%B5%D1%82%D0%B0%D0%B9%D1%81%D0%BA%D0%B8%D0%B9_%D1%80%D0%B0%D0%B9%D0%BE%D0%BD" TargetMode="External"/><Relationship Id="rId66" Type="http://schemas.openxmlformats.org/officeDocument/2006/relationships/hyperlink" Target="https://ru.wikipedia.org/wiki/%D0%A2%D0%B0%D1%80%D0%B0%D1%81%D0%BE%D0%B2%D1%81%D0%BA%D0%B8%D0%B9_%D1%80%D0%B0%D0%B9%D0%BE%D0%BD" TargetMode="External"/><Relationship Id="rId74" Type="http://schemas.openxmlformats.org/officeDocument/2006/relationships/hyperlink" Target="https://ru.wikipedia.org/wiki/%D0%A6%D0%B8%D0%BC%D0%BB%D1%8F%D0%BD%D1%81%D0%BA%D0%B8%D0%B9_%D1%80%D0%B0%D0%B9%D0%BE%D0%BD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ru.wikipedia.org/wiki/%D0%92%D0%B5%D1%80%D1%85%D0%BD%D0%B5%D0%B4%D0%BE%D0%BD%D1%81%D0%BA%D0%BE%D0%B9_%D1%80%D0%B0%D0%B9%D0%BE%D0%BD" TargetMode="External"/><Relationship Id="rId61" Type="http://schemas.openxmlformats.org/officeDocument/2006/relationships/hyperlink" Target="https://ru.wikipedia.org/wiki/%D0%A1%D0%B0%D0%BB%D1%8C%D1%81%D0%BA%D0%B8%D0%B9_%D1%80%D0%B0%D0%B9%D0%BE%D0%BD" TargetMode="External"/><Relationship Id="rId10" Type="http://schemas.openxmlformats.org/officeDocument/2006/relationships/hyperlink" Target="https://ru.wikipedia.org/wiki/%D0%94%D1%83%D0%B1%D0%BE%D0%B2%D1%81%D0%BA%D0%B8%D0%B9_%D1%80%D0%B0%D0%B9%D0%BE%D0%BD_(%D0%A0%D0%BE%D1%81%D1%82%D0%BE%D0%B2%D1%81%D0%BA%D0%B0%D1%8F_%D0%BE%D0%B1%D0%BB%D0%B0%D1%81%D1%82%D1%8C)" TargetMode="External"/><Relationship Id="rId19" Type="http://schemas.openxmlformats.org/officeDocument/2006/relationships/hyperlink" Target="https://ru.wikipedia.org/wiki/%D0%97%D0%B8%D0%BC%D0%BE%D0%B2%D0%BD%D0%B8%D0%BA%D0%BE%D0%B2%D1%81%D0%BA%D0%B8%D0%B9_%D1%80%D0%B0%D0%B9%D0%BE%D0%BD" TargetMode="External"/><Relationship Id="rId31" Type="http://schemas.openxmlformats.org/officeDocument/2006/relationships/hyperlink" Target="https://ru.wikipedia.org/wiki/%D0%9A%D1%83%D0%B9%D0%B1%D1%8B%D1%88%D0%B5%D0%B2%D1%81%D0%BA%D0%B8%D0%B9_%D1%80%D0%B0%D0%B9%D0%BE%D0%BD_(%D0%A0%D0%BE%D1%81%D1%82%D0%BE%D0%B2%D1%81%D0%BA%D0%B0%D1%8F_%D0%BE%D0%B1%D0%BB%D0%B0%D1%81%D1%82%D1%8C)" TargetMode="External"/><Relationship Id="rId44" Type="http://schemas.openxmlformats.org/officeDocument/2006/relationships/hyperlink" Target="https://ru.wikipedia.org/wiki/%D0%9D%D0%B5%D0%BA%D0%BB%D0%B8%D0%BD%D0%BE%D0%B2%D1%81%D0%BA%D0%B8%D0%B9_%D1%80%D0%B0%D0%B9%D0%BE%D0%BD" TargetMode="External"/><Relationship Id="rId52" Type="http://schemas.openxmlformats.org/officeDocument/2006/relationships/hyperlink" Target="https://ru.wikipedia.org/wiki/%D0%9F%D0%B5%D1%81%D1%87%D0%B0%D0%BD%D0%BE%D0%BA%D0%BE%D0%BF%D1%81%D0%BA%D0%B8%D0%B9_%D1%80%D0%B0%D0%B9%D0%BE%D0%BD" TargetMode="External"/><Relationship Id="rId60" Type="http://schemas.openxmlformats.org/officeDocument/2006/relationships/hyperlink" Target="https://ru.wikipedia.org/wiki/%D0%A1%D0%B0%D0%BB%D1%8C%D1%81%D0%BA%D0%B8%D0%B9_%D1%80%D0%B0%D0%B9%D0%BE%D0%BD" TargetMode="External"/><Relationship Id="rId65" Type="http://schemas.openxmlformats.org/officeDocument/2006/relationships/hyperlink" Target="https://ru.wikipedia.org/wiki/%D0%A1%D0%BE%D0%B2%D0%B5%D1%82%D1%81%D0%BA%D0%B8%D0%B9_%D1%80%D0%B0%D0%B9%D0%BE%D0%BD_(%D0%A0%D0%BE%D1%81%D1%82%D0%BE%D0%B2%D1%81%D0%BA%D0%B0%D1%8F_%D0%BE%D0%B1%D0%BB%D0%B0%D1%81%D1%82%D1%8C)" TargetMode="External"/><Relationship Id="rId73" Type="http://schemas.openxmlformats.org/officeDocument/2006/relationships/hyperlink" Target="https://ru.wikipedia.org/wiki/%D0%A6%D0%B5%D0%BB%D0%B8%D0%BD%D1%81%D0%BA%D0%B8%D0%B9_%D1%80%D0%B0%D0%B9%D0%BE%D0%BD" TargetMode="External"/><Relationship Id="rId78" Type="http://schemas.openxmlformats.org/officeDocument/2006/relationships/hyperlink" Target="https://ru.wikipedia.org/wiki/%D0%A8%D0%BE%D0%BB%D0%BE%D1%85%D0%BE%D0%B2%D1%81%D0%BA%D0%B8%D0%B9_%D1%80%D0%B0%D0%B9%D0%BE%D0%BD" TargetMode="External"/><Relationship Id="rId4" Type="http://schemas.openxmlformats.org/officeDocument/2006/relationships/hyperlink" Target="https://ru.wikipedia.org/wiki/%D0%92%D0%B5%D1%80%D1%85%D0%BD%D0%B5%D0%B4%D0%BE%D0%BD%D1%81%D0%BA%D0%BE%D0%B9_%D1%80%D0%B0%D0%B9%D0%BE%D0%BD" TargetMode="External"/><Relationship Id="rId9" Type="http://schemas.openxmlformats.org/officeDocument/2006/relationships/hyperlink" Target="https://ru.wikipedia.org/wiki/%D0%92%D0%BE%D0%BB%D0%B3%D0%BE%D0%B4%D0%BE%D0%BD%D1%81%D0%BA%D0%BE%D0%B9_%D1%80%D0%B0%D0%B9%D0%BE%D0%BD" TargetMode="External"/><Relationship Id="rId14" Type="http://schemas.openxmlformats.org/officeDocument/2006/relationships/hyperlink" Target="https://ru.wikipedia.org/wiki/%D0%97%D0%B0%D0%B2%D0%B5%D1%82%D0%B8%D0%BD%D1%81%D0%BA%D0%B8%D0%B9_%D1%80%D0%B0%D0%B9%D0%BE%D0%BD" TargetMode="External"/><Relationship Id="rId22" Type="http://schemas.openxmlformats.org/officeDocument/2006/relationships/hyperlink" Target="https://ru.wikipedia.org/wiki/%D0%9A%D0%B0%D0%BC%D0%B5%D0%BD%D1%81%D0%BA%D0%B8%D0%B9_%D1%80%D0%B0%D0%B9%D0%BE%D0%BD_(%D0%A0%D0%BE%D1%81%D1%82%D0%BE%D0%B2%D1%81%D0%BA%D0%B0%D1%8F_%D0%BE%D0%B1%D0%BB%D0%B0%D1%81%D1%82%D1%8C)" TargetMode="External"/><Relationship Id="rId27" Type="http://schemas.openxmlformats.org/officeDocument/2006/relationships/hyperlink" Target="https://ru.wikipedia.org/wiki/%D0%9A%D0%BE%D0%BD%D1%81%D1%82%D0%B0%D0%BD%D1%82%D0%B8%D0%BD%D0%BE%D0%B2%D1%81%D0%BA%D0%B8%D0%B9_%D1%80%D0%B0%D0%B9%D0%BE%D0%BD_(%D0%A0%D0%BE%D1%81%D1%82%D0%BE%D0%B2%D1%81%D0%BA%D0%B0%D1%8F_%D0%BE%D0%B1%D0%BB%D0%B0%D1%81%D1%82%D1%8C)" TargetMode="External"/><Relationship Id="rId30" Type="http://schemas.openxmlformats.org/officeDocument/2006/relationships/hyperlink" Target="https://ru.wikipedia.org/wiki/%D0%9A%D1%83%D0%B9%D0%B1%D1%8B%D1%88%D0%B5%D0%B2%D1%81%D0%BA%D0%B8%D0%B9_%D1%80%D0%B0%D0%B9%D0%BE%D0%BD_(%D0%A0%D0%BE%D1%81%D1%82%D0%BE%D0%B2%D1%81%D0%BA%D0%B0%D1%8F_%D0%BE%D0%B1%D0%BB%D0%B0%D1%81%D1%82%D1%8C)" TargetMode="External"/><Relationship Id="rId35" Type="http://schemas.openxmlformats.org/officeDocument/2006/relationships/hyperlink" Target="https://ru.wikipedia.org/wiki/%D0%9C%D0%B0%D1%82%D0%B2%D0%B5%D0%B5%D0%B2%D0%BE-%D0%9A%D1%83%D1%80%D0%B3%D0%B0%D0%BD%D1%81%D0%BA%D0%B8%D0%B9_%D1%80%D0%B0%D0%B9%D0%BE%D0%BD" TargetMode="External"/><Relationship Id="rId43" Type="http://schemas.openxmlformats.org/officeDocument/2006/relationships/hyperlink" Target="https://ru.wikipedia.org/wiki/%D0%9C%D1%8F%D1%81%D0%BD%D0%B8%D0%BA%D0%BE%D0%B2%D1%81%D0%BA%D0%B8%D0%B9_%D1%80%D0%B0%D0%B9%D0%BE%D0%BD" TargetMode="External"/><Relationship Id="rId48" Type="http://schemas.openxmlformats.org/officeDocument/2006/relationships/hyperlink" Target="https://ru.wikipedia.org/wiki/%D0%9E%D0%BA%D1%82%D1%8F%D0%B1%D1%80%D1%8C%D1%81%D0%BA%D0%B8%D0%B9_%D1%80%D0%B0%D0%B9%D0%BE%D0%BD_(%D0%A0%D0%BE%D1%81%D1%82%D0%BE%D0%B2%D1%81%D0%BA%D0%B0%D1%8F_%D0%BE%D0%B1%D0%BB%D0%B0%D1%81%D1%82%D1%8C)" TargetMode="External"/><Relationship Id="rId56" Type="http://schemas.openxmlformats.org/officeDocument/2006/relationships/hyperlink" Target="https://ru.wikipedia.org/wiki/%D0%A0%D0%B5%D0%BC%D0%BE%D0%BD%D1%82%D0%BD%D0%B5%D0%BD%D1%81%D0%BA%D0%B8%D0%B9_%D1%80%D0%B0%D0%B9%D0%BE%D0%BD" TargetMode="External"/><Relationship Id="rId64" Type="http://schemas.openxmlformats.org/officeDocument/2006/relationships/hyperlink" Target="https://ru.wikipedia.org/wiki/%D0%A1%D0%BE%D0%B2%D0%B5%D1%82%D1%81%D0%BA%D0%B8%D0%B9_%D1%80%D0%B0%D0%B9%D0%BE%D0%BD_(%D0%A0%D0%BE%D1%81%D1%82%D0%BE%D0%B2%D1%81%D0%BA%D0%B0%D1%8F_%D0%BE%D0%B1%D0%BB%D0%B0%D1%81%D1%82%D1%8C)" TargetMode="External"/><Relationship Id="rId69" Type="http://schemas.openxmlformats.org/officeDocument/2006/relationships/hyperlink" Target="https://ru.wikipedia.org/wiki/%D0%A2%D0%B0%D1%86%D0%B8%D0%BD%D1%81%D0%BA%D0%B8%D0%B9_%D1%80%D0%B0%D0%B9%D0%BE%D0%BD" TargetMode="External"/><Relationship Id="rId77" Type="http://schemas.openxmlformats.org/officeDocument/2006/relationships/hyperlink" Target="https://ru.wikipedia.org/wiki/%D0%A7%D0%B5%D1%80%D1%82%D0%BA%D0%BE%D0%B2%D1%81%D0%BA%D0%B8%D0%B9_%D1%80%D0%B0%D0%B9%D0%BE%D0%BD" TargetMode="External"/><Relationship Id="rId8" Type="http://schemas.openxmlformats.org/officeDocument/2006/relationships/hyperlink" Target="https://ru.wikipedia.org/wiki/%D0%92%D0%BE%D0%BB%D0%B3%D0%BE%D0%B4%D0%BE%D0%BD%D1%81%D0%BA%D0%BE%D0%B9_%D1%80%D0%B0%D0%B9%D0%BE%D0%BD" TargetMode="External"/><Relationship Id="rId51" Type="http://schemas.openxmlformats.org/officeDocument/2006/relationships/hyperlink" Target="https://ru.wikipedia.org/wiki/%D0%9E%D1%80%D0%BB%D0%BE%D0%B2%D1%81%D0%BA%D0%B8%D0%B9_%D1%80%D0%B0%D0%B9%D0%BE%D0%BD_(%D0%A0%D0%BE%D1%81%D1%82%D0%BE%D0%B2%D1%81%D0%BA%D0%B0%D1%8F_%D0%BE%D0%B1%D0%BB%D0%B0%D1%81%D1%82%D1%8C)" TargetMode="External"/><Relationship Id="rId72" Type="http://schemas.openxmlformats.org/officeDocument/2006/relationships/hyperlink" Target="https://ru.wikipedia.org/wiki/%D0%A6%D0%B5%D0%BB%D0%B8%D0%BD%D1%81%D0%BA%D0%B8%D0%B9_%D1%80%D0%B0%D0%B9%D0%BE%D0%BD" TargetMode="External"/><Relationship Id="rId3" Type="http://schemas.openxmlformats.org/officeDocument/2006/relationships/hyperlink" Target="https://ru.wikipedia.org/wiki/%D0%91%D0%BE%D0%BA%D0%BE%D0%B2%D1%81%D0%BA%D0%B8%D0%B9_%D1%80%D0%B0%D0%B9%D0%BE%D0%BD" TargetMode="External"/><Relationship Id="rId12" Type="http://schemas.openxmlformats.org/officeDocument/2006/relationships/hyperlink" Target="https://ru.wikipedia.org/wiki/%D0%95%D0%B3%D0%BE%D1%80%D0%BB%D1%8B%D0%BA%D1%81%D0%BA%D0%B8%D0%B9_%D1%80%D0%B0%D0%B9%D0%BE%D0%BD" TargetMode="External"/><Relationship Id="rId17" Type="http://schemas.openxmlformats.org/officeDocument/2006/relationships/hyperlink" Target="https://ru.wikipedia.org/wiki/%D0%97%D0%B5%D1%80%D0%BD%D0%BE%D0%B3%D1%80%D0%B0%D0%B4%D1%81%D0%BA%D0%B8%D0%B9_%D1%80%D0%B0%D0%B9%D0%BE%D0%BD" TargetMode="External"/><Relationship Id="rId25" Type="http://schemas.openxmlformats.org/officeDocument/2006/relationships/hyperlink" Target="https://ru.wikipedia.org/wiki/%D0%9A%D0%B0%D1%88%D0%B0%D1%80%D1%81%D0%BA%D0%B8%D0%B9_%D1%80%D0%B0%D0%B9%D0%BE%D0%BD" TargetMode="External"/><Relationship Id="rId33" Type="http://schemas.openxmlformats.org/officeDocument/2006/relationships/hyperlink" Target="https://ru.wikipedia.org/wiki/%D0%9C%D0%B0%D1%80%D1%82%D1%8B%D0%BD%D0%BE%D0%B2%D1%81%D0%BA%D0%B8%D0%B9_%D1%80%D0%B0%D0%B9%D0%BE%D0%BD" TargetMode="External"/><Relationship Id="rId38" Type="http://schemas.openxmlformats.org/officeDocument/2006/relationships/hyperlink" Target="https://ru.wikipedia.org/wiki/%D0%9C%D0%B8%D0%BB%D1%8E%D1%82%D0%B8%D0%BD%D1%81%D0%BA%D0%B8%D0%B9_%D1%80%D0%B0%D0%B9%D0%BE%D0%BD" TargetMode="External"/><Relationship Id="rId46" Type="http://schemas.openxmlformats.org/officeDocument/2006/relationships/hyperlink" Target="https://ru.wikipedia.org/wiki/%D0%9E%D0%B1%D0%BB%D0%B8%D0%B2%D1%81%D0%BA%D0%B8%D0%B9_%D1%80%D0%B0%D0%B9%D0%BE%D0%BD" TargetMode="External"/><Relationship Id="rId59" Type="http://schemas.openxmlformats.org/officeDocument/2006/relationships/hyperlink" Target="https://ru.wikipedia.org/wiki/%D0%A0%D0%BE%D0%B4%D0%B8%D0%BE%D0%BD%D0%BE%D0%B2%D0%BE-%D0%9D%D0%B5%D1%81%D0%B2%D0%B5%D1%82%D0%B0%D0%B9%D1%81%D0%BA%D0%B8%D0%B9_%D1%80%D0%B0%D0%B9%D0%BE%D0%BD" TargetMode="External"/><Relationship Id="rId67" Type="http://schemas.openxmlformats.org/officeDocument/2006/relationships/hyperlink" Target="https://ru.wikipedia.org/wiki/%D0%A2%D0%B0%D1%80%D0%B0%D1%81%D0%BE%D0%B2%D1%81%D0%BA%D0%B8%D0%B9_%D1%80%D0%B0%D0%B9%D0%BE%D0%BD" TargetMode="External"/><Relationship Id="rId20" Type="http://schemas.openxmlformats.org/officeDocument/2006/relationships/hyperlink" Target="https://ru.wikipedia.org/wiki/%D0%9A%D0%B0%D0%B3%D0%B0%D0%BB%D1%8C%D0%BD%D0%B8%D1%86%D0%BA%D0%B8%D0%B9_%D1%80%D0%B0%D0%B9%D0%BE%D0%BD" TargetMode="External"/><Relationship Id="rId41" Type="http://schemas.openxmlformats.org/officeDocument/2006/relationships/hyperlink" Target="https://ru.wikipedia.org/wiki/%D0%9C%D0%BE%D1%80%D0%BE%D0%B7%D0%BE%D0%B2%D1%81%D0%BA%D0%B8%D0%B9_%D1%80%D0%B0%D0%B9%D0%BE%D0%BD" TargetMode="External"/><Relationship Id="rId54" Type="http://schemas.openxmlformats.org/officeDocument/2006/relationships/hyperlink" Target="https://ru.wikipedia.org/wiki/%D0%9F%D1%80%D0%BE%D0%BB%D0%B5%D1%82%D0%B0%D1%80%D1%81%D0%BA%D0%B8%D0%B9_%D1%80%D0%B0%D0%B9%D0%BE%D0%BD_(%D0%A0%D0%BE%D1%81%D1%82%D0%BE%D0%B2%D1%81%D0%BA%D0%B0%D1%8F_%D0%BE%D0%B1%D0%BB%D0%B0%D1%81%D1%82%D1%8C)" TargetMode="External"/><Relationship Id="rId62" Type="http://schemas.openxmlformats.org/officeDocument/2006/relationships/hyperlink" Target="https://ru.wikipedia.org/wiki/%D0%A1%D0%B5%D0%BC%D0%B8%D0%BA%D0%B0%D1%80%D0%B0%D0%BA%D0%BE%D1%80%D1%81%D0%BA%D0%B8%D0%B9_%D1%80%D0%B0%D0%B9%D0%BE%D0%BD" TargetMode="External"/><Relationship Id="rId70" Type="http://schemas.openxmlformats.org/officeDocument/2006/relationships/hyperlink" Target="https://ru.wikipedia.org/wiki/%D0%A3%D1%81%D1%82%D1%8C-%D0%94%D0%BE%D0%BD%D0%B5%D1%86%D0%BA%D0%B8%D0%B9_%D1%80%D0%B0%D0%B9%D0%BE%D0%BD" TargetMode="External"/><Relationship Id="rId75" Type="http://schemas.openxmlformats.org/officeDocument/2006/relationships/hyperlink" Target="https://ru.wikipedia.org/wiki/%D0%A6%D0%B8%D0%BC%D0%BB%D1%8F%D0%BD%D1%81%D0%BA%D0%B8%D0%B9_%D1%80%D0%B0%D0%B9%D0%BE%D0%BD" TargetMode="External"/><Relationship Id="rId1" Type="http://schemas.openxmlformats.org/officeDocument/2006/relationships/hyperlink" Target="https://ru.wikipedia.org/wiki/%D0%91%D0%B0%D0%B3%D0%B0%D0%B5%D0%B2%D1%81%D0%BA%D0%B8%D0%B9_%D1%80%D0%B0%D0%B9%D0%BE%D0%BD" TargetMode="External"/><Relationship Id="rId6" Type="http://schemas.openxmlformats.org/officeDocument/2006/relationships/hyperlink" Target="https://ru.wikipedia.org/wiki/%D0%92%D0%B5%D1%81%D1%91%D0%BB%D0%BE%D0%B2%D1%81%D0%BA%D0%B8%D0%B9_%D1%80%D0%B0%D0%B9%D0%BE%D0%BD_(%D0%A0%D0%BE%D1%81%D1%82%D0%BE%D0%B2%D1%81%D0%BA%D0%B0%D1%8F_%D0%BE%D0%B1%D0%BB%D0%B0%D1%81%D1%82%D1%8C)" TargetMode="External"/><Relationship Id="rId15" Type="http://schemas.openxmlformats.org/officeDocument/2006/relationships/hyperlink" Target="https://ru.wikipedia.org/wiki/%D0%97%D0%B0%D0%B2%D0%B5%D1%82%D0%B8%D0%BD%D1%81%D0%BA%D0%B8%D0%B9_%D1%80%D0%B0%D0%B9%D0%BE%D0%BD" TargetMode="External"/><Relationship Id="rId23" Type="http://schemas.openxmlformats.org/officeDocument/2006/relationships/hyperlink" Target="https://ru.wikipedia.org/wiki/%D0%9A%D0%B0%D0%BC%D0%B5%D0%BD%D1%81%D0%BA%D0%B8%D0%B9_%D1%80%D0%B0%D0%B9%D0%BE%D0%BD_(%D0%A0%D0%BE%D1%81%D1%82%D0%BE%D0%B2%D1%81%D0%BA%D0%B0%D1%8F_%D0%BE%D0%B1%D0%BB%D0%B0%D1%81%D1%82%D1%8C)" TargetMode="External"/><Relationship Id="rId28" Type="http://schemas.openxmlformats.org/officeDocument/2006/relationships/hyperlink" Target="https://ru.wikipedia.org/wiki/%D0%9A%D1%80%D0%B0%D1%81%D0%BD%D0%BE%D1%81%D1%83%D0%BB%D0%B8%D0%BD%D1%81%D0%BA%D0%B8%D0%B9_%D1%80%D0%B0%D0%B9%D0%BE%D0%BD" TargetMode="External"/><Relationship Id="rId36" Type="http://schemas.openxmlformats.org/officeDocument/2006/relationships/hyperlink" Target="https://ru.wikipedia.org/wiki/%D0%9C%D0%B8%D0%BB%D0%BB%D0%B5%D1%80%D0%BE%D0%B2%D1%81%D0%BA%D0%B8%D0%B9_%D1%80%D0%B0%D0%B9%D0%BE%D0%BD" TargetMode="External"/><Relationship Id="rId49" Type="http://schemas.openxmlformats.org/officeDocument/2006/relationships/hyperlink" Target="https://ru.wikipedia.org/wiki/%D0%9E%D0%BA%D1%82%D1%8F%D0%B1%D1%80%D1%8C%D1%81%D0%BA%D0%B8%D0%B9_%D1%80%D0%B0%D0%B9%D0%BE%D0%BD_(%D0%A0%D0%BE%D1%81%D1%82%D0%BE%D0%B2%D1%81%D0%BA%D0%B0%D1%8F_%D0%BE%D0%B1%D0%BB%D0%B0%D1%81%D1%82%D1%8C)" TargetMode="External"/><Relationship Id="rId57" Type="http://schemas.openxmlformats.org/officeDocument/2006/relationships/hyperlink" Target="https://ru.wikipedia.org/wiki/%D0%A0%D0%B5%D0%BC%D0%BE%D0%BD%D1%82%D0%BD%D0%B5%D0%BD%D1%81%D0%BA%D0%B8%D0%B9_%D1%80%D0%B0%D0%B9%D0%BE%D0%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129"/>
  <sheetViews>
    <sheetView tabSelected="1" view="pageBreakPreview" topLeftCell="C16" zoomScale="60" zoomScaleNormal="100" workbookViewId="0">
      <selection activeCell="E31" sqref="E31"/>
    </sheetView>
  </sheetViews>
  <sheetFormatPr defaultRowHeight="30.75" customHeight="1"/>
  <cols>
    <col min="1" max="1" width="7.140625" style="28" hidden="1" customWidth="1"/>
    <col min="2" max="2" width="12.42578125" style="17" hidden="1" customWidth="1"/>
    <col min="3" max="3" width="69.28515625" style="135" customWidth="1"/>
    <col min="4" max="4" width="24.28515625" style="136" bestFit="1" customWidth="1"/>
    <col min="5" max="5" width="19.42578125" style="136" customWidth="1"/>
    <col min="6" max="6" width="12.5703125" style="162" hidden="1" customWidth="1"/>
    <col min="7" max="7" width="16" style="138" customWidth="1"/>
    <col min="8" max="8" width="21.5703125" style="138" customWidth="1"/>
    <col min="9" max="9" width="16" style="138" hidden="1" customWidth="1"/>
    <col min="10" max="10" width="58.140625" style="139" customWidth="1"/>
    <col min="11" max="11" width="29.140625" style="18" hidden="1" customWidth="1"/>
    <col min="12" max="12" width="57.7109375" style="19" hidden="1" customWidth="1"/>
    <col min="13" max="17" width="9.140625" style="19" hidden="1" customWidth="1"/>
    <col min="18" max="18" width="23.7109375" style="60" hidden="1" customWidth="1"/>
    <col min="19" max="19" width="31.5703125" style="60" hidden="1" customWidth="1"/>
    <col min="20" max="20" width="15.28515625" style="2" hidden="1" customWidth="1"/>
    <col min="21" max="21" width="14.140625" style="2" hidden="1" customWidth="1"/>
    <col min="22" max="22" width="9.140625" style="2"/>
    <col min="23" max="23" width="15.85546875" style="2" customWidth="1"/>
    <col min="24" max="24" width="15.42578125" style="2" customWidth="1"/>
    <col min="25" max="27" width="9.140625" style="2"/>
    <col min="28" max="28" width="18.7109375" style="2" customWidth="1"/>
    <col min="29" max="232" width="9.140625" style="2"/>
    <col min="233" max="16384" width="9.140625" style="3"/>
  </cols>
  <sheetData>
    <row r="1" spans="1:232" ht="30.75" customHeight="1">
      <c r="J1" s="139" t="s">
        <v>876</v>
      </c>
    </row>
    <row r="2" spans="1:232" ht="18.75">
      <c r="F2" s="163"/>
      <c r="J2" s="164" t="s">
        <v>106</v>
      </c>
      <c r="R2" s="418"/>
      <c r="S2" s="418"/>
    </row>
    <row r="3" spans="1:232" ht="18.75">
      <c r="F3" s="163"/>
      <c r="J3" s="165" t="s">
        <v>812</v>
      </c>
      <c r="R3" s="419"/>
      <c r="S3" s="419"/>
    </row>
    <row r="4" spans="1:232" ht="18.75">
      <c r="F4" s="163"/>
      <c r="J4" s="165" t="s">
        <v>108</v>
      </c>
      <c r="R4" s="419"/>
      <c r="S4" s="419"/>
    </row>
    <row r="5" spans="1:232" ht="30" customHeight="1">
      <c r="F5" s="163"/>
      <c r="J5" s="165" t="s">
        <v>579</v>
      </c>
      <c r="R5" s="419"/>
      <c r="S5" s="419"/>
    </row>
    <row r="6" spans="1:232" s="10" customFormat="1" ht="18.75">
      <c r="A6" s="421" t="s">
        <v>107</v>
      </c>
      <c r="B6" s="421"/>
      <c r="C6" s="421"/>
      <c r="D6" s="421"/>
      <c r="E6" s="421"/>
      <c r="F6" s="421"/>
      <c r="G6" s="421"/>
      <c r="H6" s="421"/>
      <c r="I6" s="421"/>
      <c r="J6" s="421"/>
      <c r="K6" s="41"/>
      <c r="L6" s="42"/>
      <c r="M6" s="42"/>
      <c r="N6" s="42"/>
      <c r="O6" s="42"/>
      <c r="P6" s="42"/>
      <c r="Q6" s="42"/>
      <c r="R6" s="419"/>
      <c r="S6" s="41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</row>
    <row r="7" spans="1:232" s="10" customFormat="1" ht="32.25" customHeight="1">
      <c r="A7" s="422" t="s">
        <v>871</v>
      </c>
      <c r="B7" s="422"/>
      <c r="C7" s="422"/>
      <c r="D7" s="422"/>
      <c r="E7" s="422"/>
      <c r="F7" s="422"/>
      <c r="G7" s="422"/>
      <c r="H7" s="422"/>
      <c r="I7" s="422"/>
      <c r="J7" s="422"/>
      <c r="K7" s="41"/>
      <c r="L7" s="42"/>
      <c r="M7" s="42"/>
      <c r="N7" s="42"/>
      <c r="O7" s="42"/>
      <c r="P7" s="42"/>
      <c r="Q7" s="42"/>
      <c r="R7" s="420"/>
      <c r="S7" s="42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</row>
    <row r="8" spans="1:232" s="5" customFormat="1" ht="47.25">
      <c r="A8" s="70" t="s">
        <v>504</v>
      </c>
      <c r="B8" s="257" t="s">
        <v>507</v>
      </c>
      <c r="C8" s="119" t="s">
        <v>94</v>
      </c>
      <c r="D8" s="119" t="s">
        <v>4</v>
      </c>
      <c r="E8" s="119" t="s">
        <v>95</v>
      </c>
      <c r="F8" s="146" t="s">
        <v>161</v>
      </c>
      <c r="G8" s="121" t="s">
        <v>303</v>
      </c>
      <c r="H8" s="121" t="s">
        <v>813</v>
      </c>
      <c r="I8" s="423" t="s">
        <v>96</v>
      </c>
      <c r="J8" s="424"/>
      <c r="K8" s="29"/>
      <c r="L8" s="16"/>
      <c r="M8" s="30"/>
      <c r="N8" s="30"/>
      <c r="O8" s="30"/>
      <c r="P8" s="30"/>
      <c r="Q8" s="30"/>
      <c r="R8" s="21" t="s">
        <v>256</v>
      </c>
      <c r="S8" s="21" t="s">
        <v>257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</row>
    <row r="9" spans="1:232" s="7" customFormat="1" ht="28.5" customHeight="1">
      <c r="A9" s="71">
        <v>1</v>
      </c>
      <c r="B9" s="22" t="s">
        <v>308</v>
      </c>
      <c r="C9" s="425" t="s">
        <v>234</v>
      </c>
      <c r="D9" s="426"/>
      <c r="E9" s="426"/>
      <c r="F9" s="426"/>
      <c r="G9" s="426"/>
      <c r="H9" s="426"/>
      <c r="I9" s="426"/>
      <c r="J9" s="427"/>
      <c r="K9" s="18"/>
      <c r="L9" s="31"/>
      <c r="M9" s="32"/>
      <c r="N9" s="32"/>
      <c r="O9" s="32"/>
      <c r="P9" s="32"/>
      <c r="Q9" s="32"/>
      <c r="R9" s="20"/>
      <c r="S9" s="2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</row>
    <row r="10" spans="1:232" s="7" customFormat="1" ht="16.5" customHeight="1">
      <c r="A10" s="72">
        <v>2</v>
      </c>
      <c r="B10" s="257" t="s">
        <v>309</v>
      </c>
      <c r="C10" s="425" t="s">
        <v>209</v>
      </c>
      <c r="D10" s="426"/>
      <c r="E10" s="426"/>
      <c r="F10" s="426"/>
      <c r="G10" s="426"/>
      <c r="H10" s="426"/>
      <c r="I10" s="426"/>
      <c r="J10" s="427"/>
      <c r="K10" s="33"/>
      <c r="L10" s="34" t="s">
        <v>210</v>
      </c>
      <c r="M10" s="32"/>
      <c r="N10" s="32"/>
      <c r="O10" s="32"/>
      <c r="P10" s="32"/>
      <c r="Q10" s="32"/>
      <c r="R10" s="20"/>
      <c r="S10" s="2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</row>
    <row r="11" spans="1:232" s="7" customFormat="1" ht="35.25" customHeight="1">
      <c r="A11" s="429">
        <v>3</v>
      </c>
      <c r="B11" s="298" t="s">
        <v>310</v>
      </c>
      <c r="C11" s="407" t="s">
        <v>211</v>
      </c>
      <c r="D11" s="166" t="s">
        <v>5</v>
      </c>
      <c r="E11" s="237" t="s">
        <v>238</v>
      </c>
      <c r="F11" s="277"/>
      <c r="G11" s="431" t="s">
        <v>98</v>
      </c>
      <c r="H11" s="432"/>
      <c r="I11" s="432"/>
      <c r="J11" s="433"/>
      <c r="K11" s="33"/>
      <c r="L11" s="34"/>
      <c r="M11" s="32"/>
      <c r="N11" s="32"/>
      <c r="O11" s="32"/>
      <c r="P11" s="32"/>
      <c r="Q11" s="32"/>
      <c r="R11" s="20"/>
      <c r="S11" s="2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</row>
    <row r="12" spans="1:232" s="7" customFormat="1" ht="18.75">
      <c r="A12" s="430"/>
      <c r="B12" s="299"/>
      <c r="C12" s="408"/>
      <c r="D12" s="251" t="s">
        <v>499</v>
      </c>
      <c r="E12" s="160" t="s">
        <v>113</v>
      </c>
      <c r="F12" s="161"/>
      <c r="G12" s="409" t="s">
        <v>98</v>
      </c>
      <c r="H12" s="410"/>
      <c r="I12" s="410"/>
      <c r="J12" s="411"/>
      <c r="K12" s="33" t="s">
        <v>213</v>
      </c>
      <c r="L12" s="65" t="s">
        <v>212</v>
      </c>
      <c r="M12" s="32"/>
      <c r="N12" s="32"/>
      <c r="O12" s="32"/>
      <c r="P12" s="32"/>
      <c r="Q12" s="32"/>
      <c r="R12" s="20"/>
      <c r="S12" s="2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</row>
    <row r="13" spans="1:232" s="7" customFormat="1" ht="18.75" customHeight="1">
      <c r="A13" s="72">
        <v>4</v>
      </c>
      <c r="B13" s="257" t="s">
        <v>311</v>
      </c>
      <c r="C13" s="425" t="s">
        <v>214</v>
      </c>
      <c r="D13" s="426"/>
      <c r="E13" s="426"/>
      <c r="F13" s="426"/>
      <c r="G13" s="426"/>
      <c r="H13" s="426"/>
      <c r="I13" s="426"/>
      <c r="J13" s="427"/>
      <c r="K13" s="18"/>
      <c r="L13" s="35"/>
      <c r="M13" s="32"/>
      <c r="N13" s="32"/>
      <c r="O13" s="32"/>
      <c r="P13" s="32"/>
      <c r="Q13" s="32"/>
      <c r="R13" s="20"/>
      <c r="S13" s="2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</row>
    <row r="14" spans="1:232" s="7" customFormat="1" ht="30.75" customHeight="1">
      <c r="A14" s="72"/>
      <c r="B14" s="221"/>
      <c r="C14" s="425" t="s">
        <v>492</v>
      </c>
      <c r="D14" s="426"/>
      <c r="E14" s="426"/>
      <c r="F14" s="426"/>
      <c r="G14" s="426"/>
      <c r="H14" s="426"/>
      <c r="I14" s="426"/>
      <c r="J14" s="427"/>
      <c r="K14" s="18"/>
      <c r="L14" s="35"/>
      <c r="M14" s="32"/>
      <c r="N14" s="32"/>
      <c r="O14" s="32"/>
      <c r="P14" s="32"/>
      <c r="Q14" s="32"/>
      <c r="R14" s="20"/>
      <c r="S14" s="2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</row>
    <row r="15" spans="1:232" s="7" customFormat="1" ht="31.5" customHeight="1">
      <c r="A15" s="72"/>
      <c r="B15" s="290" t="s">
        <v>312</v>
      </c>
      <c r="C15" s="331" t="s">
        <v>734</v>
      </c>
      <c r="D15" s="332"/>
      <c r="E15" s="332"/>
      <c r="F15" s="332"/>
      <c r="G15" s="332"/>
      <c r="H15" s="332"/>
      <c r="I15" s="332"/>
      <c r="J15" s="333"/>
      <c r="K15" s="18"/>
      <c r="L15" s="35"/>
      <c r="M15" s="32"/>
      <c r="N15" s="32"/>
      <c r="O15" s="32"/>
      <c r="P15" s="32"/>
      <c r="Q15" s="32"/>
      <c r="R15" s="20"/>
      <c r="S15" s="2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</row>
    <row r="16" spans="1:232" s="7" customFormat="1" ht="31.5" customHeight="1">
      <c r="A16" s="72"/>
      <c r="B16" s="303"/>
      <c r="C16" s="315" t="s">
        <v>730</v>
      </c>
      <c r="D16" s="158" t="s">
        <v>5</v>
      </c>
      <c r="E16" s="237" t="s">
        <v>238</v>
      </c>
      <c r="F16" s="159"/>
      <c r="G16" s="412" t="s">
        <v>846</v>
      </c>
      <c r="H16" s="413"/>
      <c r="I16" s="413"/>
      <c r="J16" s="414"/>
      <c r="K16" s="18"/>
      <c r="L16" s="35"/>
      <c r="M16" s="32"/>
      <c r="N16" s="32"/>
      <c r="O16" s="32"/>
      <c r="P16" s="32"/>
      <c r="Q16" s="32"/>
      <c r="R16" s="20"/>
      <c r="S16" s="2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</row>
    <row r="17" spans="1:232" s="7" customFormat="1" ht="18.75">
      <c r="A17" s="72"/>
      <c r="B17" s="303"/>
      <c r="C17" s="316"/>
      <c r="D17" s="251" t="s">
        <v>499</v>
      </c>
      <c r="E17" s="160" t="s">
        <v>113</v>
      </c>
      <c r="F17" s="161"/>
      <c r="G17" s="415"/>
      <c r="H17" s="416"/>
      <c r="I17" s="416"/>
      <c r="J17" s="417"/>
      <c r="K17" s="18"/>
      <c r="L17" s="35"/>
      <c r="M17" s="32"/>
      <c r="N17" s="32"/>
      <c r="O17" s="32"/>
      <c r="P17" s="32"/>
      <c r="Q17" s="32"/>
      <c r="R17" s="20"/>
      <c r="S17" s="2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</row>
    <row r="18" spans="1:232" s="7" customFormat="1" ht="72" customHeight="1">
      <c r="A18" s="72"/>
      <c r="B18" s="303"/>
      <c r="C18" s="315" t="s">
        <v>731</v>
      </c>
      <c r="D18" s="158" t="s">
        <v>5</v>
      </c>
      <c r="E18" s="237" t="s">
        <v>238</v>
      </c>
      <c r="F18" s="81"/>
      <c r="G18" s="412" t="s">
        <v>847</v>
      </c>
      <c r="H18" s="413"/>
      <c r="I18" s="413"/>
      <c r="J18" s="414"/>
      <c r="K18" s="18"/>
      <c r="L18" s="35"/>
      <c r="M18" s="32"/>
      <c r="N18" s="32"/>
      <c r="O18" s="32"/>
      <c r="P18" s="32"/>
      <c r="Q18" s="32"/>
      <c r="R18" s="20"/>
      <c r="S18" s="20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</row>
    <row r="19" spans="1:232" s="7" customFormat="1" ht="18.75" hidden="1" customHeight="1">
      <c r="A19" s="72"/>
      <c r="B19" s="303"/>
      <c r="C19" s="316"/>
      <c r="D19" s="251" t="s">
        <v>499</v>
      </c>
      <c r="E19" s="160" t="s">
        <v>113</v>
      </c>
      <c r="F19" s="81"/>
      <c r="G19" s="415"/>
      <c r="H19" s="416"/>
      <c r="I19" s="416"/>
      <c r="J19" s="417"/>
      <c r="K19" s="18"/>
      <c r="L19" s="35"/>
      <c r="M19" s="32"/>
      <c r="N19" s="32"/>
      <c r="O19" s="32"/>
      <c r="P19" s="32"/>
      <c r="Q19" s="32"/>
      <c r="R19" s="20"/>
      <c r="S19" s="20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</row>
    <row r="20" spans="1:232" s="7" customFormat="1" ht="69" customHeight="1">
      <c r="A20" s="72"/>
      <c r="B20" s="303"/>
      <c r="C20" s="315" t="s">
        <v>732</v>
      </c>
      <c r="D20" s="158" t="s">
        <v>5</v>
      </c>
      <c r="E20" s="237" t="s">
        <v>238</v>
      </c>
      <c r="F20" s="81"/>
      <c r="G20" s="412" t="s">
        <v>847</v>
      </c>
      <c r="H20" s="413"/>
      <c r="I20" s="413"/>
      <c r="J20" s="414"/>
      <c r="K20" s="18"/>
      <c r="L20" s="35"/>
      <c r="M20" s="32"/>
      <c r="N20" s="32"/>
      <c r="O20" s="32"/>
      <c r="P20" s="32"/>
      <c r="Q20" s="32"/>
      <c r="R20" s="20"/>
      <c r="S20" s="20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</row>
    <row r="21" spans="1:232" s="7" customFormat="1" ht="37.5" hidden="1" customHeight="1">
      <c r="A21" s="72"/>
      <c r="B21" s="303"/>
      <c r="C21" s="316"/>
      <c r="D21" s="251" t="s">
        <v>499</v>
      </c>
      <c r="E21" s="160" t="s">
        <v>113</v>
      </c>
      <c r="F21" s="81"/>
      <c r="G21" s="415"/>
      <c r="H21" s="416"/>
      <c r="I21" s="416"/>
      <c r="J21" s="417"/>
      <c r="K21" s="18"/>
      <c r="L21" s="35"/>
      <c r="M21" s="32"/>
      <c r="N21" s="32"/>
      <c r="O21" s="32"/>
      <c r="P21" s="32"/>
      <c r="Q21" s="32"/>
      <c r="R21" s="20"/>
      <c r="S21" s="20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</row>
    <row r="22" spans="1:232" s="7" customFormat="1" ht="55.5" customHeight="1">
      <c r="A22" s="72"/>
      <c r="B22" s="303"/>
      <c r="C22" s="315" t="s">
        <v>733</v>
      </c>
      <c r="D22" s="158" t="s">
        <v>5</v>
      </c>
      <c r="E22" s="237" t="s">
        <v>238</v>
      </c>
      <c r="F22" s="81"/>
      <c r="G22" s="412" t="s">
        <v>848</v>
      </c>
      <c r="H22" s="413"/>
      <c r="I22" s="413"/>
      <c r="J22" s="414"/>
      <c r="K22" s="18"/>
      <c r="L22" s="35"/>
      <c r="M22" s="32"/>
      <c r="N22" s="32"/>
      <c r="O22" s="32"/>
      <c r="P22" s="32"/>
      <c r="Q22" s="32"/>
      <c r="R22" s="20"/>
      <c r="S22" s="20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</row>
    <row r="23" spans="1:232" s="7" customFormat="1" ht="18.75" hidden="1" customHeight="1">
      <c r="A23" s="72"/>
      <c r="B23" s="303"/>
      <c r="C23" s="316"/>
      <c r="D23" s="251" t="s">
        <v>499</v>
      </c>
      <c r="E23" s="160" t="s">
        <v>113</v>
      </c>
      <c r="F23" s="81"/>
      <c r="G23" s="415"/>
      <c r="H23" s="416"/>
      <c r="I23" s="416"/>
      <c r="J23" s="417"/>
      <c r="K23" s="18"/>
      <c r="L23" s="35"/>
      <c r="M23" s="32"/>
      <c r="N23" s="32"/>
      <c r="O23" s="32"/>
      <c r="P23" s="32"/>
      <c r="Q23" s="32"/>
      <c r="R23" s="20"/>
      <c r="S23" s="2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</row>
    <row r="24" spans="1:232" s="7" customFormat="1" ht="18.75" customHeight="1">
      <c r="A24" s="72"/>
      <c r="B24" s="303"/>
      <c r="C24" s="331" t="s">
        <v>735</v>
      </c>
      <c r="D24" s="332"/>
      <c r="E24" s="332"/>
      <c r="F24" s="332"/>
      <c r="G24" s="332"/>
      <c r="H24" s="332"/>
      <c r="I24" s="332"/>
      <c r="J24" s="333"/>
      <c r="K24" s="18"/>
      <c r="L24" s="35"/>
      <c r="M24" s="32"/>
      <c r="N24" s="32"/>
      <c r="O24" s="32"/>
      <c r="P24" s="32"/>
      <c r="Q24" s="32"/>
      <c r="R24" s="20"/>
      <c r="S24" s="2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</row>
    <row r="25" spans="1:232" s="2" customFormat="1" ht="45.75" customHeight="1">
      <c r="A25" s="288">
        <v>5</v>
      </c>
      <c r="B25" s="303"/>
      <c r="C25" s="347" t="s">
        <v>873</v>
      </c>
      <c r="D25" s="158" t="s">
        <v>5</v>
      </c>
      <c r="E25" s="278" t="s">
        <v>111</v>
      </c>
      <c r="F25" s="159"/>
      <c r="G25" s="147">
        <v>1702.24</v>
      </c>
      <c r="H25" s="24">
        <f t="shared" ref="H25:H27" si="0">G25*1.2</f>
        <v>2042.6879999999999</v>
      </c>
      <c r="I25" s="147">
        <f t="shared" ref="I25:I26" si="1">3169*1.035</f>
        <v>3279.915</v>
      </c>
      <c r="J25" s="24"/>
      <c r="K25" s="36" t="s">
        <v>217</v>
      </c>
      <c r="L25" s="19"/>
      <c r="M25" s="19"/>
      <c r="N25" s="19"/>
      <c r="O25" s="19"/>
      <c r="P25" s="19"/>
      <c r="Q25" s="19"/>
      <c r="R25" s="20"/>
      <c r="S25" s="20"/>
      <c r="W25" s="428"/>
      <c r="X25" s="428"/>
      <c r="Y25" s="428"/>
      <c r="Z25" s="428"/>
      <c r="AA25" s="428"/>
      <c r="AB25" s="211"/>
    </row>
    <row r="26" spans="1:232" s="67" customFormat="1" ht="26.25" hidden="1" customHeight="1">
      <c r="A26" s="289"/>
      <c r="B26" s="303"/>
      <c r="C26" s="348"/>
      <c r="D26" s="251" t="s">
        <v>499</v>
      </c>
      <c r="E26" s="160" t="s">
        <v>113</v>
      </c>
      <c r="F26" s="161"/>
      <c r="G26" s="147">
        <f t="shared" ref="G26" si="2">3169*1.035</f>
        <v>3279.915</v>
      </c>
      <c r="H26" s="24">
        <f t="shared" si="0"/>
        <v>3935.8979999999997</v>
      </c>
      <c r="I26" s="147">
        <f t="shared" si="1"/>
        <v>3279.915</v>
      </c>
      <c r="J26" s="24">
        <f t="shared" ref="J26" si="3">I26*1.2</f>
        <v>3935.8979999999997</v>
      </c>
      <c r="K26" s="66" t="s">
        <v>218</v>
      </c>
      <c r="L26" s="32"/>
      <c r="M26" s="32"/>
      <c r="N26" s="32"/>
      <c r="O26" s="32"/>
      <c r="P26" s="32"/>
      <c r="Q26" s="32"/>
      <c r="R26" s="20"/>
      <c r="S26" s="20"/>
    </row>
    <row r="27" spans="1:232" s="67" customFormat="1" ht="26.25" customHeight="1">
      <c r="A27" s="216"/>
      <c r="B27" s="303"/>
      <c r="C27" s="363"/>
      <c r="D27" s="158" t="s">
        <v>5</v>
      </c>
      <c r="E27" s="23" t="s">
        <v>241</v>
      </c>
      <c r="F27" s="167"/>
      <c r="G27" s="147">
        <v>3404.48</v>
      </c>
      <c r="H27" s="24">
        <f t="shared" si="0"/>
        <v>4085.3759999999997</v>
      </c>
      <c r="I27" s="253"/>
      <c r="J27" s="254"/>
      <c r="K27" s="37"/>
      <c r="L27" s="32"/>
      <c r="M27" s="32"/>
      <c r="N27" s="32"/>
      <c r="O27" s="32"/>
      <c r="P27" s="32"/>
      <c r="Q27" s="32"/>
      <c r="R27" s="20"/>
      <c r="S27" s="20"/>
    </row>
    <row r="28" spans="1:232" s="7" customFormat="1" ht="18.75" customHeight="1">
      <c r="A28" s="72"/>
      <c r="B28" s="303"/>
      <c r="C28" s="331" t="s">
        <v>769</v>
      </c>
      <c r="D28" s="332"/>
      <c r="E28" s="332"/>
      <c r="F28" s="332"/>
      <c r="G28" s="332"/>
      <c r="H28" s="332"/>
      <c r="I28" s="332"/>
      <c r="J28" s="333"/>
      <c r="K28" s="18"/>
      <c r="L28" s="35"/>
      <c r="M28" s="32"/>
      <c r="N28" s="32"/>
      <c r="O28" s="32"/>
      <c r="P28" s="32"/>
      <c r="Q28" s="32"/>
      <c r="R28" s="20"/>
      <c r="S28" s="2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</row>
    <row r="29" spans="1:232" s="2" customFormat="1" ht="68.25" customHeight="1">
      <c r="A29" s="288">
        <v>5</v>
      </c>
      <c r="B29" s="303"/>
      <c r="C29" s="347" t="s">
        <v>874</v>
      </c>
      <c r="D29" s="158" t="s">
        <v>5</v>
      </c>
      <c r="E29" s="278" t="s">
        <v>111</v>
      </c>
      <c r="F29" s="159"/>
      <c r="G29" s="147">
        <v>352</v>
      </c>
      <c r="H29" s="24">
        <f t="shared" ref="H29:H37" si="4">G29*1.2</f>
        <v>422.4</v>
      </c>
      <c r="I29" s="147">
        <f t="shared" ref="I29:I30" si="5">3169*1.035</f>
        <v>3279.915</v>
      </c>
      <c r="J29" s="24"/>
      <c r="K29" s="36" t="s">
        <v>217</v>
      </c>
      <c r="L29" s="19"/>
      <c r="M29" s="19"/>
      <c r="N29" s="19"/>
      <c r="O29" s="19"/>
      <c r="P29" s="19"/>
      <c r="Q29" s="19"/>
      <c r="R29" s="20"/>
      <c r="S29" s="20"/>
    </row>
    <row r="30" spans="1:232" s="67" customFormat="1" ht="26.25" hidden="1" customHeight="1">
      <c r="A30" s="289"/>
      <c r="B30" s="291"/>
      <c r="C30" s="348"/>
      <c r="D30" s="251" t="s">
        <v>499</v>
      </c>
      <c r="E30" s="160" t="s">
        <v>113</v>
      </c>
      <c r="F30" s="161"/>
      <c r="G30" s="147">
        <f t="shared" ref="G30" si="6">3169*1.035</f>
        <v>3279.915</v>
      </c>
      <c r="H30" s="24">
        <f t="shared" si="4"/>
        <v>3935.8979999999997</v>
      </c>
      <c r="I30" s="147">
        <f t="shared" si="5"/>
        <v>3279.915</v>
      </c>
      <c r="J30" s="24">
        <f t="shared" ref="J30" si="7">I30*1.2</f>
        <v>3935.8979999999997</v>
      </c>
      <c r="K30" s="66" t="s">
        <v>218</v>
      </c>
      <c r="L30" s="32"/>
      <c r="M30" s="32"/>
      <c r="N30" s="32"/>
      <c r="O30" s="32"/>
      <c r="P30" s="32"/>
      <c r="Q30" s="32"/>
      <c r="R30" s="20"/>
      <c r="S30" s="20"/>
    </row>
    <row r="31" spans="1:232" s="67" customFormat="1" ht="26.25" customHeight="1">
      <c r="A31" s="216"/>
      <c r="B31" s="224"/>
      <c r="C31" s="363"/>
      <c r="D31" s="158" t="s">
        <v>5</v>
      </c>
      <c r="E31" s="23" t="s">
        <v>241</v>
      </c>
      <c r="F31" s="167"/>
      <c r="G31" s="147">
        <v>704</v>
      </c>
      <c r="H31" s="24">
        <f t="shared" si="4"/>
        <v>844.8</v>
      </c>
      <c r="I31" s="253"/>
      <c r="J31" s="254"/>
      <c r="K31" s="66"/>
      <c r="L31" s="32"/>
      <c r="M31" s="32"/>
      <c r="N31" s="32"/>
      <c r="O31" s="32"/>
      <c r="P31" s="32"/>
      <c r="Q31" s="32"/>
      <c r="R31" s="20"/>
      <c r="S31" s="20"/>
    </row>
    <row r="32" spans="1:232" s="67" customFormat="1" ht="35.25" customHeight="1">
      <c r="A32" s="256"/>
      <c r="B32" s="224"/>
      <c r="C32" s="315" t="s">
        <v>770</v>
      </c>
      <c r="D32" s="158" t="s">
        <v>5</v>
      </c>
      <c r="E32" s="23" t="s">
        <v>111</v>
      </c>
      <c r="F32" s="167"/>
      <c r="G32" s="147">
        <v>2752.2</v>
      </c>
      <c r="H32" s="24">
        <f t="shared" si="4"/>
        <v>3302.64</v>
      </c>
      <c r="I32" s="241"/>
      <c r="J32" s="403"/>
      <c r="K32" s="66"/>
      <c r="L32" s="32"/>
      <c r="M32" s="32"/>
      <c r="N32" s="32"/>
      <c r="O32" s="32"/>
      <c r="P32" s="32"/>
      <c r="Q32" s="32"/>
      <c r="R32" s="20"/>
      <c r="S32" s="20"/>
      <c r="T32" s="67">
        <v>2840</v>
      </c>
    </row>
    <row r="33" spans="1:234" s="67" customFormat="1" ht="31.5" customHeight="1">
      <c r="A33" s="256"/>
      <c r="B33" s="224"/>
      <c r="C33" s="316"/>
      <c r="D33" s="158" t="s">
        <v>5</v>
      </c>
      <c r="E33" s="23" t="s">
        <v>241</v>
      </c>
      <c r="F33" s="167"/>
      <c r="G33" s="147">
        <f>3169*1.035</f>
        <v>3279.915</v>
      </c>
      <c r="H33" s="24">
        <f t="shared" si="4"/>
        <v>3935.8979999999997</v>
      </c>
      <c r="I33" s="243"/>
      <c r="J33" s="404"/>
      <c r="K33" s="66"/>
      <c r="L33" s="32"/>
      <c r="M33" s="32"/>
      <c r="N33" s="32"/>
      <c r="O33" s="32"/>
      <c r="P33" s="32"/>
      <c r="Q33" s="32"/>
      <c r="R33" s="20"/>
      <c r="S33" s="20"/>
      <c r="T33" s="67">
        <v>3391</v>
      </c>
    </row>
    <row r="34" spans="1:234" s="67" customFormat="1" ht="35.25" customHeight="1">
      <c r="A34" s="256"/>
      <c r="B34" s="224"/>
      <c r="C34" s="315" t="s">
        <v>788</v>
      </c>
      <c r="D34" s="158" t="s">
        <v>5</v>
      </c>
      <c r="E34" s="23" t="s">
        <v>111</v>
      </c>
      <c r="F34" s="167"/>
      <c r="G34" s="147">
        <f>954*1.035</f>
        <v>987.38999999999987</v>
      </c>
      <c r="H34" s="24">
        <f t="shared" si="4"/>
        <v>1184.8679999999997</v>
      </c>
      <c r="I34" s="241"/>
      <c r="J34" s="403"/>
      <c r="K34" s="66"/>
      <c r="L34" s="32"/>
      <c r="M34" s="32"/>
      <c r="N34" s="32"/>
      <c r="O34" s="32"/>
      <c r="P34" s="32"/>
      <c r="Q34" s="32"/>
      <c r="R34" s="20"/>
      <c r="S34" s="20"/>
      <c r="T34" s="67">
        <v>1021</v>
      </c>
    </row>
    <row r="35" spans="1:234" s="67" customFormat="1" ht="31.5" customHeight="1">
      <c r="A35" s="256"/>
      <c r="B35" s="224"/>
      <c r="C35" s="316"/>
      <c r="D35" s="158" t="s">
        <v>5</v>
      </c>
      <c r="E35" s="23" t="s">
        <v>241</v>
      </c>
      <c r="F35" s="167"/>
      <c r="G35" s="147">
        <f>1117*1.035</f>
        <v>1156.0949999999998</v>
      </c>
      <c r="H35" s="24">
        <f t="shared" si="4"/>
        <v>1387.3139999999996</v>
      </c>
      <c r="I35" s="243"/>
      <c r="J35" s="404"/>
      <c r="K35" s="66"/>
      <c r="L35" s="32"/>
      <c r="M35" s="32"/>
      <c r="N35" s="32"/>
      <c r="O35" s="32"/>
      <c r="P35" s="32"/>
      <c r="Q35" s="32"/>
      <c r="R35" s="20"/>
      <c r="S35" s="20"/>
      <c r="T35" s="67">
        <v>1195</v>
      </c>
    </row>
    <row r="36" spans="1:234" s="67" customFormat="1" ht="35.25" customHeight="1">
      <c r="A36" s="256"/>
      <c r="B36" s="224"/>
      <c r="C36" s="315" t="s">
        <v>814</v>
      </c>
      <c r="D36" s="158" t="s">
        <v>5</v>
      </c>
      <c r="E36" s="23" t="s">
        <v>111</v>
      </c>
      <c r="F36" s="167"/>
      <c r="G36" s="147">
        <v>774</v>
      </c>
      <c r="H36" s="24">
        <f t="shared" si="4"/>
        <v>928.8</v>
      </c>
      <c r="I36" s="241"/>
      <c r="J36" s="403"/>
      <c r="K36" s="66"/>
      <c r="L36" s="32"/>
      <c r="M36" s="32"/>
      <c r="N36" s="32"/>
      <c r="O36" s="32"/>
      <c r="P36" s="32"/>
      <c r="Q36" s="32"/>
      <c r="R36" s="20"/>
      <c r="S36" s="20"/>
    </row>
    <row r="37" spans="1:234" s="67" customFormat="1" ht="31.5" customHeight="1">
      <c r="A37" s="256"/>
      <c r="B37" s="224"/>
      <c r="C37" s="316"/>
      <c r="D37" s="158" t="s">
        <v>5</v>
      </c>
      <c r="E37" s="23" t="s">
        <v>241</v>
      </c>
      <c r="F37" s="167"/>
      <c r="G37" s="147">
        <v>1548</v>
      </c>
      <c r="H37" s="24">
        <f t="shared" si="4"/>
        <v>1857.6</v>
      </c>
      <c r="I37" s="243"/>
      <c r="J37" s="404"/>
      <c r="K37" s="66"/>
      <c r="L37" s="32"/>
      <c r="M37" s="32"/>
      <c r="N37" s="32"/>
      <c r="O37" s="32"/>
      <c r="P37" s="32"/>
      <c r="Q37" s="32"/>
      <c r="R37" s="20"/>
      <c r="S37" s="20"/>
    </row>
    <row r="38" spans="1:234" ht="37.5" customHeight="1">
      <c r="A38" s="288">
        <v>6</v>
      </c>
      <c r="B38" s="290" t="s">
        <v>313</v>
      </c>
      <c r="C38" s="407" t="s">
        <v>493</v>
      </c>
      <c r="D38" s="251" t="s">
        <v>215</v>
      </c>
      <c r="E38" s="237" t="s">
        <v>790</v>
      </c>
      <c r="F38" s="277"/>
      <c r="G38" s="409" t="s">
        <v>98</v>
      </c>
      <c r="H38" s="410"/>
      <c r="I38" s="410"/>
      <c r="J38" s="411"/>
      <c r="K38" s="36" t="s">
        <v>218</v>
      </c>
      <c r="R38" s="20"/>
      <c r="S38" s="20"/>
    </row>
    <row r="39" spans="1:234" ht="33.75" customHeight="1">
      <c r="A39" s="289"/>
      <c r="B39" s="291"/>
      <c r="C39" s="408"/>
      <c r="D39" s="251" t="s">
        <v>499</v>
      </c>
      <c r="E39" s="119" t="s">
        <v>113</v>
      </c>
      <c r="F39" s="146"/>
      <c r="G39" s="409" t="s">
        <v>98</v>
      </c>
      <c r="H39" s="410"/>
      <c r="I39" s="410"/>
      <c r="J39" s="411"/>
      <c r="K39" s="36" t="s">
        <v>219</v>
      </c>
      <c r="R39" s="20"/>
      <c r="S39" s="20"/>
    </row>
    <row r="40" spans="1:234" s="10" customFormat="1" ht="18.75">
      <c r="A40" s="263">
        <v>7</v>
      </c>
      <c r="B40" s="217"/>
      <c r="C40" s="232" t="s">
        <v>526</v>
      </c>
      <c r="D40" s="251" t="s">
        <v>215</v>
      </c>
      <c r="E40" s="237" t="s">
        <v>528</v>
      </c>
      <c r="F40" s="146"/>
      <c r="G40" s="147">
        <v>67475.649999999994</v>
      </c>
      <c r="H40" s="24">
        <f>G40*1.2</f>
        <v>80970.779999999984</v>
      </c>
      <c r="I40" s="241"/>
      <c r="J40" s="403" t="s">
        <v>580</v>
      </c>
      <c r="K40" s="61"/>
      <c r="L40" s="42"/>
      <c r="M40" s="42"/>
      <c r="N40" s="42"/>
      <c r="O40" s="42"/>
      <c r="P40" s="42"/>
      <c r="Q40" s="42"/>
      <c r="R40" s="261"/>
      <c r="S40" s="26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</row>
    <row r="41" spans="1:234" s="10" customFormat="1" ht="18.75">
      <c r="A41" s="263">
        <v>8</v>
      </c>
      <c r="B41" s="217"/>
      <c r="C41" s="232" t="s">
        <v>527</v>
      </c>
      <c r="D41" s="251" t="s">
        <v>215</v>
      </c>
      <c r="E41" s="237" t="s">
        <v>528</v>
      </c>
      <c r="F41" s="146"/>
      <c r="G41" s="147">
        <v>46006</v>
      </c>
      <c r="H41" s="24">
        <f>G41*1.2</f>
        <v>55207.199999999997</v>
      </c>
      <c r="I41" s="243"/>
      <c r="J41" s="404"/>
      <c r="K41" s="61"/>
      <c r="L41" s="42"/>
      <c r="M41" s="42"/>
      <c r="N41" s="42"/>
      <c r="O41" s="42"/>
      <c r="P41" s="42"/>
      <c r="Q41" s="42"/>
      <c r="R41" s="261"/>
      <c r="S41" s="26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</row>
    <row r="42" spans="1:234" ht="31.5">
      <c r="A42" s="256">
        <v>9</v>
      </c>
      <c r="B42" s="22" t="s">
        <v>314</v>
      </c>
      <c r="C42" s="168" t="s">
        <v>236</v>
      </c>
      <c r="D42" s="237"/>
      <c r="E42" s="63"/>
      <c r="F42" s="63"/>
      <c r="G42" s="75"/>
      <c r="H42" s="75"/>
      <c r="I42" s="75"/>
      <c r="J42" s="244"/>
      <c r="R42" s="20" t="s">
        <v>286</v>
      </c>
      <c r="S42" s="20" t="s">
        <v>287</v>
      </c>
      <c r="HY42" s="2"/>
      <c r="HZ42" s="2"/>
    </row>
    <row r="43" spans="1:234" ht="18.75" customHeight="1">
      <c r="A43" s="256">
        <v>10</v>
      </c>
      <c r="B43" s="405" t="s">
        <v>175</v>
      </c>
      <c r="C43" s="406"/>
      <c r="D43" s="237"/>
      <c r="E43" s="64"/>
      <c r="F43" s="64"/>
      <c r="G43" s="24"/>
      <c r="H43" s="24"/>
      <c r="I43" s="241"/>
      <c r="J43" s="283" t="s">
        <v>582</v>
      </c>
      <c r="R43" s="20"/>
      <c r="S43" s="20"/>
      <c r="HY43" s="2"/>
      <c r="HZ43" s="2"/>
    </row>
    <row r="44" spans="1:234" ht="18.75">
      <c r="A44" s="256"/>
      <c r="B44" s="22"/>
      <c r="C44" s="111" t="s">
        <v>591</v>
      </c>
      <c r="D44" s="237"/>
      <c r="E44" s="64"/>
      <c r="F44" s="64"/>
      <c r="G44" s="24"/>
      <c r="H44" s="24"/>
      <c r="I44" s="242"/>
      <c r="J44" s="284"/>
      <c r="R44" s="20"/>
      <c r="S44" s="20"/>
      <c r="HY44" s="2"/>
      <c r="HZ44" s="2"/>
    </row>
    <row r="45" spans="1:234" ht="18.75">
      <c r="A45" s="256"/>
      <c r="B45" s="315"/>
      <c r="C45" s="315" t="s">
        <v>117</v>
      </c>
      <c r="D45" s="347" t="s">
        <v>5</v>
      </c>
      <c r="E45" s="271" t="s">
        <v>111</v>
      </c>
      <c r="F45" s="201"/>
      <c r="G45" s="203">
        <v>6276</v>
      </c>
      <c r="H45" s="202">
        <f>G45*1.2</f>
        <v>7531.2</v>
      </c>
      <c r="I45" s="24"/>
      <c r="J45" s="284"/>
      <c r="R45" s="20"/>
      <c r="S45" s="20"/>
      <c r="T45" s="150"/>
      <c r="W45" s="199"/>
      <c r="X45" s="151"/>
      <c r="HY45" s="2"/>
      <c r="HZ45" s="2"/>
    </row>
    <row r="46" spans="1:234" ht="18.75">
      <c r="A46" s="256"/>
      <c r="B46" s="316"/>
      <c r="C46" s="316"/>
      <c r="D46" s="363"/>
      <c r="E46" s="271" t="s">
        <v>110</v>
      </c>
      <c r="F46" s="201"/>
      <c r="G46" s="203">
        <v>8095</v>
      </c>
      <c r="H46" s="202">
        <f t="shared" ref="H46:H73" si="8">G46*1.2</f>
        <v>9714</v>
      </c>
      <c r="I46" s="24"/>
      <c r="J46" s="284"/>
      <c r="R46" s="20"/>
      <c r="S46" s="20"/>
      <c r="W46" s="199"/>
      <c r="X46" s="151"/>
      <c r="HY46" s="2"/>
      <c r="HZ46" s="2"/>
    </row>
    <row r="47" spans="1:234" ht="18.75" hidden="1" customHeight="1">
      <c r="A47" s="256"/>
      <c r="B47" s="227"/>
      <c r="C47" s="227" t="s">
        <v>740</v>
      </c>
      <c r="D47" s="235" t="s">
        <v>5</v>
      </c>
      <c r="E47" s="271" t="s">
        <v>97</v>
      </c>
      <c r="F47" s="201"/>
      <c r="G47" s="203"/>
      <c r="H47" s="202">
        <f t="shared" si="8"/>
        <v>0</v>
      </c>
      <c r="I47" s="24"/>
      <c r="J47" s="284"/>
      <c r="R47" s="20"/>
      <c r="S47" s="20"/>
      <c r="W47" s="199"/>
      <c r="X47" s="151"/>
      <c r="HY47" s="2"/>
      <c r="HZ47" s="2"/>
    </row>
    <row r="48" spans="1:234" ht="18.75">
      <c r="A48" s="256"/>
      <c r="B48" s="315"/>
      <c r="C48" s="315" t="s">
        <v>592</v>
      </c>
      <c r="D48" s="347" t="s">
        <v>5</v>
      </c>
      <c r="E48" s="271" t="s">
        <v>111</v>
      </c>
      <c r="F48" s="201"/>
      <c r="G48" s="203">
        <v>10499</v>
      </c>
      <c r="H48" s="202">
        <f t="shared" si="8"/>
        <v>12598.8</v>
      </c>
      <c r="I48" s="24"/>
      <c r="J48" s="284"/>
      <c r="R48" s="20"/>
      <c r="S48" s="20"/>
      <c r="W48" s="199"/>
      <c r="X48" s="151"/>
      <c r="HY48" s="2"/>
      <c r="HZ48" s="2"/>
    </row>
    <row r="49" spans="1:234" ht="18.75">
      <c r="A49" s="256"/>
      <c r="B49" s="316"/>
      <c r="C49" s="316"/>
      <c r="D49" s="363" t="s">
        <v>5</v>
      </c>
      <c r="E49" s="271" t="s">
        <v>110</v>
      </c>
      <c r="F49" s="201"/>
      <c r="G49" s="203">
        <v>13328</v>
      </c>
      <c r="H49" s="202">
        <f t="shared" si="8"/>
        <v>15993.599999999999</v>
      </c>
      <c r="I49" s="24"/>
      <c r="J49" s="284"/>
      <c r="R49" s="20"/>
      <c r="S49" s="20"/>
      <c r="W49" s="199"/>
      <c r="X49" s="151"/>
      <c r="HY49" s="2"/>
      <c r="HZ49" s="2"/>
    </row>
    <row r="50" spans="1:234" ht="18.75">
      <c r="A50" s="256"/>
      <c r="B50" s="315"/>
      <c r="C50" s="315" t="s">
        <v>17</v>
      </c>
      <c r="D50" s="347" t="s">
        <v>5</v>
      </c>
      <c r="E50" s="271" t="s">
        <v>111</v>
      </c>
      <c r="F50" s="201"/>
      <c r="G50" s="203">
        <v>6835</v>
      </c>
      <c r="H50" s="202">
        <f t="shared" si="8"/>
        <v>8202</v>
      </c>
      <c r="I50" s="24"/>
      <c r="J50" s="284"/>
      <c r="R50" s="20"/>
      <c r="S50" s="20"/>
      <c r="W50" s="199"/>
      <c r="X50" s="151"/>
      <c r="HY50" s="2"/>
      <c r="HZ50" s="2"/>
    </row>
    <row r="51" spans="1:234" ht="18.75">
      <c r="A51" s="256"/>
      <c r="B51" s="316"/>
      <c r="C51" s="316" t="s">
        <v>17</v>
      </c>
      <c r="D51" s="363" t="s">
        <v>5</v>
      </c>
      <c r="E51" s="271" t="s">
        <v>110</v>
      </c>
      <c r="F51" s="201"/>
      <c r="G51" s="203">
        <v>10096</v>
      </c>
      <c r="H51" s="202">
        <f t="shared" si="8"/>
        <v>12115.199999999999</v>
      </c>
      <c r="I51" s="24"/>
      <c r="J51" s="284"/>
      <c r="R51" s="20"/>
      <c r="S51" s="20"/>
      <c r="W51" s="199"/>
      <c r="X51" s="151"/>
      <c r="HY51" s="2"/>
      <c r="HZ51" s="2"/>
    </row>
    <row r="52" spans="1:234" ht="18.75">
      <c r="A52" s="256"/>
      <c r="B52" s="315"/>
      <c r="C52" s="315" t="s">
        <v>178</v>
      </c>
      <c r="D52" s="347" t="s">
        <v>5</v>
      </c>
      <c r="E52" s="271" t="s">
        <v>111</v>
      </c>
      <c r="F52" s="201"/>
      <c r="G52" s="203">
        <v>7820</v>
      </c>
      <c r="H52" s="202">
        <f t="shared" si="8"/>
        <v>9384</v>
      </c>
      <c r="I52" s="24"/>
      <c r="J52" s="284"/>
      <c r="R52" s="20"/>
      <c r="S52" s="20"/>
      <c r="W52" s="199"/>
      <c r="X52" s="151"/>
      <c r="HY52" s="2"/>
      <c r="HZ52" s="2"/>
    </row>
    <row r="53" spans="1:234" ht="18.75">
      <c r="A53" s="256"/>
      <c r="B53" s="316"/>
      <c r="C53" s="316" t="s">
        <v>178</v>
      </c>
      <c r="D53" s="363" t="s">
        <v>5</v>
      </c>
      <c r="E53" s="271" t="s">
        <v>110</v>
      </c>
      <c r="F53" s="201"/>
      <c r="G53" s="203">
        <v>10096</v>
      </c>
      <c r="H53" s="202">
        <f t="shared" si="8"/>
        <v>12115.199999999999</v>
      </c>
      <c r="I53" s="24"/>
      <c r="J53" s="284"/>
      <c r="R53" s="20"/>
      <c r="S53" s="20"/>
      <c r="W53" s="199"/>
      <c r="X53" s="151"/>
      <c r="HY53" s="2"/>
      <c r="HZ53" s="2"/>
    </row>
    <row r="54" spans="1:234" ht="18.75">
      <c r="A54" s="256"/>
      <c r="B54" s="315"/>
      <c r="C54" s="315" t="s">
        <v>593</v>
      </c>
      <c r="D54" s="347" t="s">
        <v>5</v>
      </c>
      <c r="E54" s="271" t="s">
        <v>111</v>
      </c>
      <c r="F54" s="201"/>
      <c r="G54" s="203">
        <v>17138</v>
      </c>
      <c r="H54" s="202">
        <f t="shared" si="8"/>
        <v>20565.599999999999</v>
      </c>
      <c r="I54" s="24"/>
      <c r="J54" s="284"/>
      <c r="R54" s="20"/>
      <c r="S54" s="20"/>
      <c r="W54" s="199"/>
      <c r="X54" s="151"/>
      <c r="HY54" s="2"/>
      <c r="HZ54" s="2"/>
    </row>
    <row r="55" spans="1:234" ht="18.75">
      <c r="A55" s="256"/>
      <c r="B55" s="316"/>
      <c r="C55" s="316" t="s">
        <v>593</v>
      </c>
      <c r="D55" s="363" t="s">
        <v>5</v>
      </c>
      <c r="E55" s="271" t="s">
        <v>110</v>
      </c>
      <c r="F55" s="201"/>
      <c r="G55" s="203">
        <v>21496</v>
      </c>
      <c r="H55" s="202">
        <f t="shared" si="8"/>
        <v>25795.200000000001</v>
      </c>
      <c r="I55" s="24"/>
      <c r="J55" s="284"/>
      <c r="R55" s="20"/>
      <c r="S55" s="20"/>
      <c r="W55" s="199"/>
      <c r="X55" s="151"/>
      <c r="HY55" s="2"/>
      <c r="HZ55" s="2"/>
    </row>
    <row r="56" spans="1:234" ht="18.75">
      <c r="A56" s="256"/>
      <c r="B56" s="315"/>
      <c r="C56" s="315" t="s">
        <v>171</v>
      </c>
      <c r="D56" s="347" t="s">
        <v>5</v>
      </c>
      <c r="E56" s="271" t="s">
        <v>111</v>
      </c>
      <c r="F56" s="201"/>
      <c r="G56" s="203">
        <v>13029</v>
      </c>
      <c r="H56" s="202">
        <f t="shared" si="8"/>
        <v>15634.8</v>
      </c>
      <c r="I56" s="24"/>
      <c r="J56" s="284"/>
      <c r="R56" s="20"/>
      <c r="S56" s="20"/>
      <c r="W56" s="199"/>
      <c r="X56" s="151"/>
      <c r="HY56" s="2"/>
      <c r="HZ56" s="2"/>
    </row>
    <row r="57" spans="1:234" ht="18.75">
      <c r="A57" s="256"/>
      <c r="B57" s="316"/>
      <c r="C57" s="316" t="s">
        <v>171</v>
      </c>
      <c r="D57" s="363" t="s">
        <v>5</v>
      </c>
      <c r="E57" s="271" t="s">
        <v>110</v>
      </c>
      <c r="F57" s="201"/>
      <c r="G57" s="203">
        <v>17797</v>
      </c>
      <c r="H57" s="202">
        <f t="shared" si="8"/>
        <v>21356.399999999998</v>
      </c>
      <c r="I57" s="24"/>
      <c r="J57" s="284"/>
      <c r="R57" s="20"/>
      <c r="S57" s="20"/>
      <c r="W57" s="199"/>
      <c r="X57" s="151"/>
      <c r="HY57" s="2"/>
      <c r="HZ57" s="2"/>
    </row>
    <row r="58" spans="1:234" ht="18.75">
      <c r="A58" s="256"/>
      <c r="B58" s="315"/>
      <c r="C58" s="315" t="s">
        <v>19</v>
      </c>
      <c r="D58" s="347" t="s">
        <v>5</v>
      </c>
      <c r="E58" s="271" t="s">
        <v>111</v>
      </c>
      <c r="F58" s="201"/>
      <c r="G58" s="203">
        <v>11902</v>
      </c>
      <c r="H58" s="202">
        <f t="shared" si="8"/>
        <v>14282.4</v>
      </c>
      <c r="I58" s="24"/>
      <c r="J58" s="284"/>
      <c r="R58" s="20"/>
      <c r="S58" s="20"/>
      <c r="W58" s="199"/>
      <c r="X58" s="151"/>
      <c r="HY58" s="2"/>
      <c r="HZ58" s="2"/>
    </row>
    <row r="59" spans="1:234" ht="18.75">
      <c r="A59" s="256"/>
      <c r="B59" s="316"/>
      <c r="C59" s="316" t="s">
        <v>19</v>
      </c>
      <c r="D59" s="363" t="s">
        <v>5</v>
      </c>
      <c r="E59" s="271" t="s">
        <v>110</v>
      </c>
      <c r="F59" s="201"/>
      <c r="G59" s="203">
        <v>14737</v>
      </c>
      <c r="H59" s="202">
        <f t="shared" si="8"/>
        <v>17684.399999999998</v>
      </c>
      <c r="I59" s="24"/>
      <c r="J59" s="284"/>
      <c r="R59" s="20"/>
      <c r="S59" s="20"/>
      <c r="W59" s="199"/>
      <c r="X59" s="151"/>
      <c r="HY59" s="2"/>
      <c r="HZ59" s="2"/>
    </row>
    <row r="60" spans="1:234" ht="18.75">
      <c r="A60" s="256"/>
      <c r="B60" s="315"/>
      <c r="C60" s="315" t="s">
        <v>18</v>
      </c>
      <c r="D60" s="347" t="s">
        <v>5</v>
      </c>
      <c r="E60" s="271" t="s">
        <v>111</v>
      </c>
      <c r="F60" s="201"/>
      <c r="G60" s="203">
        <v>11195</v>
      </c>
      <c r="H60" s="202">
        <f t="shared" si="8"/>
        <v>13434</v>
      </c>
      <c r="I60" s="24"/>
      <c r="J60" s="284"/>
      <c r="R60" s="20"/>
      <c r="S60" s="20"/>
      <c r="W60" s="199"/>
      <c r="X60" s="151"/>
      <c r="HY60" s="2"/>
      <c r="HZ60" s="2"/>
    </row>
    <row r="61" spans="1:234" ht="18.75">
      <c r="A61" s="256"/>
      <c r="B61" s="316"/>
      <c r="C61" s="316" t="s">
        <v>18</v>
      </c>
      <c r="D61" s="363" t="s">
        <v>5</v>
      </c>
      <c r="E61" s="271" t="s">
        <v>110</v>
      </c>
      <c r="F61" s="201"/>
      <c r="G61" s="203">
        <v>13997</v>
      </c>
      <c r="H61" s="202">
        <f t="shared" si="8"/>
        <v>16796.399999999998</v>
      </c>
      <c r="I61" s="24"/>
      <c r="J61" s="284"/>
      <c r="R61" s="20"/>
      <c r="S61" s="20"/>
      <c r="W61" s="199"/>
      <c r="X61" s="151"/>
      <c r="HY61" s="2"/>
      <c r="HZ61" s="2"/>
    </row>
    <row r="62" spans="1:234" ht="18.75">
      <c r="A62" s="256"/>
      <c r="B62" s="315"/>
      <c r="C62" s="315" t="s">
        <v>724</v>
      </c>
      <c r="D62" s="347" t="s">
        <v>5</v>
      </c>
      <c r="E62" s="271" t="s">
        <v>111</v>
      </c>
      <c r="F62" s="201"/>
      <c r="G62" s="203">
        <v>13607</v>
      </c>
      <c r="H62" s="202">
        <f t="shared" si="8"/>
        <v>16328.4</v>
      </c>
      <c r="I62" s="24"/>
      <c r="J62" s="284"/>
      <c r="R62" s="20"/>
      <c r="S62" s="20"/>
      <c r="W62" s="199"/>
      <c r="X62" s="151"/>
      <c r="HY62" s="2"/>
      <c r="HZ62" s="2"/>
    </row>
    <row r="63" spans="1:234" ht="18.75">
      <c r="A63" s="256"/>
      <c r="B63" s="316"/>
      <c r="C63" s="316" t="s">
        <v>724</v>
      </c>
      <c r="D63" s="363" t="s">
        <v>5</v>
      </c>
      <c r="E63" s="271" t="s">
        <v>110</v>
      </c>
      <c r="F63" s="201"/>
      <c r="G63" s="203">
        <v>16362</v>
      </c>
      <c r="H63" s="202">
        <f t="shared" si="8"/>
        <v>19634.399999999998</v>
      </c>
      <c r="I63" s="24"/>
      <c r="J63" s="284"/>
      <c r="R63" s="20"/>
      <c r="S63" s="20"/>
      <c r="W63" s="199"/>
      <c r="X63" s="151"/>
      <c r="HY63" s="2"/>
      <c r="HZ63" s="2"/>
    </row>
    <row r="64" spans="1:234" ht="18.75">
      <c r="A64" s="256"/>
      <c r="B64" s="315"/>
      <c r="C64" s="315" t="s">
        <v>725</v>
      </c>
      <c r="D64" s="347" t="s">
        <v>5</v>
      </c>
      <c r="E64" s="271" t="s">
        <v>111</v>
      </c>
      <c r="F64" s="201"/>
      <c r="G64" s="203">
        <v>22637</v>
      </c>
      <c r="H64" s="202">
        <f t="shared" si="8"/>
        <v>27164.399999999998</v>
      </c>
      <c r="I64" s="24"/>
      <c r="J64" s="284"/>
      <c r="R64" s="20"/>
      <c r="S64" s="20"/>
      <c r="W64" s="199"/>
      <c r="X64" s="151"/>
      <c r="HY64" s="2"/>
      <c r="HZ64" s="2"/>
    </row>
    <row r="65" spans="1:234" ht="18.75">
      <c r="A65" s="256"/>
      <c r="B65" s="316"/>
      <c r="C65" s="316" t="s">
        <v>725</v>
      </c>
      <c r="D65" s="363" t="s">
        <v>5</v>
      </c>
      <c r="E65" s="271" t="s">
        <v>110</v>
      </c>
      <c r="F65" s="201"/>
      <c r="G65" s="203">
        <v>26043</v>
      </c>
      <c r="H65" s="202">
        <f t="shared" si="8"/>
        <v>31251.599999999999</v>
      </c>
      <c r="I65" s="24"/>
      <c r="J65" s="284"/>
      <c r="R65" s="20"/>
      <c r="S65" s="20"/>
      <c r="W65" s="199"/>
      <c r="X65" s="151"/>
      <c r="HY65" s="2"/>
      <c r="HZ65" s="2"/>
    </row>
    <row r="66" spans="1:234" ht="18.75">
      <c r="A66" s="256"/>
      <c r="B66" s="315"/>
      <c r="C66" s="315" t="s">
        <v>726</v>
      </c>
      <c r="D66" s="347" t="s">
        <v>5</v>
      </c>
      <c r="E66" s="271" t="s">
        <v>111</v>
      </c>
      <c r="F66" s="201"/>
      <c r="G66" s="203">
        <v>16501</v>
      </c>
      <c r="H66" s="202">
        <f t="shared" si="8"/>
        <v>19801.2</v>
      </c>
      <c r="I66" s="24"/>
      <c r="J66" s="284"/>
      <c r="R66" s="20"/>
      <c r="S66" s="20"/>
      <c r="W66" s="199"/>
      <c r="X66" s="151"/>
      <c r="HY66" s="2"/>
      <c r="HZ66" s="2"/>
    </row>
    <row r="67" spans="1:234" ht="18.75">
      <c r="A67" s="256"/>
      <c r="B67" s="316"/>
      <c r="C67" s="316" t="s">
        <v>726</v>
      </c>
      <c r="D67" s="363" t="s">
        <v>5</v>
      </c>
      <c r="E67" s="271" t="s">
        <v>110</v>
      </c>
      <c r="F67" s="201"/>
      <c r="G67" s="203">
        <v>20498</v>
      </c>
      <c r="H67" s="202">
        <f t="shared" si="8"/>
        <v>24597.599999999999</v>
      </c>
      <c r="I67" s="24"/>
      <c r="J67" s="284"/>
      <c r="R67" s="20"/>
      <c r="S67" s="20"/>
      <c r="W67" s="199"/>
      <c r="X67" s="151"/>
      <c r="HY67" s="2"/>
      <c r="HZ67" s="2"/>
    </row>
    <row r="68" spans="1:234" ht="18.75">
      <c r="A68" s="256"/>
      <c r="B68" s="315"/>
      <c r="C68" s="315" t="s">
        <v>727</v>
      </c>
      <c r="D68" s="347" t="s">
        <v>5</v>
      </c>
      <c r="E68" s="271" t="s">
        <v>111</v>
      </c>
      <c r="F68" s="201"/>
      <c r="G68" s="203">
        <v>18816</v>
      </c>
      <c r="H68" s="202">
        <f t="shared" si="8"/>
        <v>22579.200000000001</v>
      </c>
      <c r="I68" s="24"/>
      <c r="J68" s="284"/>
      <c r="R68" s="20"/>
      <c r="S68" s="20"/>
      <c r="W68" s="199"/>
      <c r="X68" s="151"/>
      <c r="HY68" s="2"/>
      <c r="HZ68" s="2"/>
    </row>
    <row r="69" spans="1:234" ht="18.75">
      <c r="A69" s="256"/>
      <c r="B69" s="316"/>
      <c r="C69" s="316" t="s">
        <v>727</v>
      </c>
      <c r="D69" s="363" t="s">
        <v>5</v>
      </c>
      <c r="E69" s="271" t="s">
        <v>110</v>
      </c>
      <c r="F69" s="201"/>
      <c r="G69" s="203">
        <v>21545</v>
      </c>
      <c r="H69" s="202">
        <f t="shared" si="8"/>
        <v>25854</v>
      </c>
      <c r="I69" s="24"/>
      <c r="J69" s="284"/>
      <c r="R69" s="20"/>
      <c r="S69" s="20"/>
      <c r="W69" s="199"/>
      <c r="X69" s="151"/>
      <c r="HY69" s="2"/>
      <c r="HZ69" s="2"/>
    </row>
    <row r="70" spans="1:234" ht="18.75">
      <c r="A70" s="256"/>
      <c r="B70" s="315"/>
      <c r="C70" s="315" t="s">
        <v>728</v>
      </c>
      <c r="D70" s="347" t="s">
        <v>5</v>
      </c>
      <c r="E70" s="271" t="s">
        <v>111</v>
      </c>
      <c r="F70" s="201"/>
      <c r="G70" s="203">
        <v>16501</v>
      </c>
      <c r="H70" s="202">
        <f t="shared" si="8"/>
        <v>19801.2</v>
      </c>
      <c r="I70" s="24"/>
      <c r="J70" s="284"/>
      <c r="R70" s="20"/>
      <c r="S70" s="20"/>
      <c r="W70" s="199"/>
      <c r="X70" s="151"/>
      <c r="HY70" s="2"/>
      <c r="HZ70" s="2"/>
    </row>
    <row r="71" spans="1:234" ht="18.75">
      <c r="A71" s="256"/>
      <c r="B71" s="316"/>
      <c r="C71" s="316" t="s">
        <v>728</v>
      </c>
      <c r="D71" s="363" t="s">
        <v>5</v>
      </c>
      <c r="E71" s="271" t="s">
        <v>110</v>
      </c>
      <c r="F71" s="201"/>
      <c r="G71" s="203">
        <v>21545</v>
      </c>
      <c r="H71" s="202">
        <f t="shared" si="8"/>
        <v>25854</v>
      </c>
      <c r="I71" s="24"/>
      <c r="J71" s="284"/>
      <c r="R71" s="20"/>
      <c r="S71" s="20"/>
      <c r="W71" s="199"/>
      <c r="X71" s="151"/>
      <c r="HY71" s="2"/>
      <c r="HZ71" s="2"/>
    </row>
    <row r="72" spans="1:234" ht="18.75">
      <c r="A72" s="256"/>
      <c r="B72" s="198"/>
      <c r="C72" s="315" t="s">
        <v>851</v>
      </c>
      <c r="D72" s="347" t="s">
        <v>5</v>
      </c>
      <c r="E72" s="271" t="s">
        <v>111</v>
      </c>
      <c r="F72" s="201"/>
      <c r="G72" s="203">
        <v>13311</v>
      </c>
      <c r="H72" s="202">
        <f t="shared" si="8"/>
        <v>15973.199999999999</v>
      </c>
      <c r="I72" s="242"/>
      <c r="J72" s="284"/>
      <c r="R72" s="20"/>
      <c r="S72" s="20"/>
      <c r="W72" s="199"/>
      <c r="X72" s="151"/>
      <c r="HY72" s="2"/>
      <c r="HZ72" s="2"/>
    </row>
    <row r="73" spans="1:234" ht="18.75">
      <c r="A73" s="256"/>
      <c r="B73" s="198"/>
      <c r="C73" s="316" t="s">
        <v>728</v>
      </c>
      <c r="D73" s="363" t="s">
        <v>5</v>
      </c>
      <c r="E73" s="271" t="s">
        <v>110</v>
      </c>
      <c r="F73" s="201"/>
      <c r="G73" s="203">
        <v>16551</v>
      </c>
      <c r="H73" s="202">
        <f t="shared" si="8"/>
        <v>19861.2</v>
      </c>
      <c r="I73" s="242"/>
      <c r="J73" s="284"/>
      <c r="R73" s="20"/>
      <c r="S73" s="20"/>
      <c r="W73" s="199"/>
      <c r="X73" s="151"/>
      <c r="HY73" s="2"/>
      <c r="HZ73" s="2"/>
    </row>
    <row r="74" spans="1:234" ht="18.75">
      <c r="A74" s="256"/>
      <c r="B74" s="111"/>
      <c r="C74" s="111" t="s">
        <v>642</v>
      </c>
      <c r="D74" s="141"/>
      <c r="E74" s="64"/>
      <c r="F74" s="64"/>
      <c r="G74" s="243"/>
      <c r="H74" s="24"/>
      <c r="I74" s="242"/>
      <c r="J74" s="284"/>
      <c r="R74" s="20"/>
      <c r="S74" s="20"/>
      <c r="W74" s="199"/>
      <c r="X74" s="151"/>
      <c r="HY74" s="2"/>
      <c r="HZ74" s="2"/>
    </row>
    <row r="75" spans="1:234" ht="18.75">
      <c r="A75" s="256"/>
      <c r="B75" s="315"/>
      <c r="C75" s="315" t="s">
        <v>595</v>
      </c>
      <c r="D75" s="347" t="s">
        <v>5</v>
      </c>
      <c r="E75" s="271" t="s">
        <v>111</v>
      </c>
      <c r="F75" s="64"/>
      <c r="G75" s="203">
        <v>10499</v>
      </c>
      <c r="H75" s="24">
        <f t="shared" ref="H75:H138" si="9">G75*1.2</f>
        <v>12598.8</v>
      </c>
      <c r="I75" s="24"/>
      <c r="J75" s="284"/>
      <c r="R75" s="20"/>
      <c r="S75" s="20"/>
      <c r="W75" s="199"/>
      <c r="X75" s="151"/>
      <c r="HY75" s="2"/>
      <c r="HZ75" s="2"/>
    </row>
    <row r="76" spans="1:234" ht="18.75">
      <c r="A76" s="256"/>
      <c r="B76" s="316"/>
      <c r="C76" s="316" t="s">
        <v>595</v>
      </c>
      <c r="D76" s="363" t="s">
        <v>5</v>
      </c>
      <c r="E76" s="271" t="s">
        <v>110</v>
      </c>
      <c r="F76" s="64"/>
      <c r="G76" s="203">
        <v>13328</v>
      </c>
      <c r="H76" s="24">
        <f t="shared" si="9"/>
        <v>15993.599999999999</v>
      </c>
      <c r="I76" s="24"/>
      <c r="J76" s="284"/>
      <c r="R76" s="20"/>
      <c r="S76" s="20"/>
      <c r="W76" s="199"/>
      <c r="X76" s="151"/>
      <c r="HY76" s="2"/>
      <c r="HZ76" s="2"/>
    </row>
    <row r="77" spans="1:234" ht="18.75">
      <c r="A77" s="256"/>
      <c r="B77" s="315"/>
      <c r="C77" s="315" t="s">
        <v>596</v>
      </c>
      <c r="D77" s="347" t="s">
        <v>5</v>
      </c>
      <c r="E77" s="271" t="s">
        <v>111</v>
      </c>
      <c r="F77" s="64"/>
      <c r="G77" s="203">
        <v>8471</v>
      </c>
      <c r="H77" s="24">
        <f t="shared" si="9"/>
        <v>10165.199999999999</v>
      </c>
      <c r="I77" s="24"/>
      <c r="J77" s="284"/>
      <c r="R77" s="20"/>
      <c r="S77" s="20"/>
      <c r="W77" s="199"/>
      <c r="X77" s="151"/>
      <c r="HY77" s="2"/>
      <c r="HZ77" s="2"/>
    </row>
    <row r="78" spans="1:234" ht="18.75">
      <c r="A78" s="256"/>
      <c r="B78" s="316"/>
      <c r="C78" s="316" t="s">
        <v>596</v>
      </c>
      <c r="D78" s="363" t="s">
        <v>5</v>
      </c>
      <c r="E78" s="271" t="s">
        <v>110</v>
      </c>
      <c r="F78" s="64"/>
      <c r="G78" s="203">
        <v>11142</v>
      </c>
      <c r="H78" s="24">
        <f t="shared" si="9"/>
        <v>13370.4</v>
      </c>
      <c r="I78" s="24"/>
      <c r="J78" s="284"/>
      <c r="R78" s="20"/>
      <c r="S78" s="20"/>
      <c r="W78" s="199"/>
      <c r="X78" s="151"/>
      <c r="HY78" s="2"/>
      <c r="HZ78" s="2"/>
    </row>
    <row r="79" spans="1:234" ht="18.75">
      <c r="A79" s="256"/>
      <c r="B79" s="315"/>
      <c r="C79" s="315" t="s">
        <v>597</v>
      </c>
      <c r="D79" s="347" t="s">
        <v>5</v>
      </c>
      <c r="E79" s="271" t="s">
        <v>111</v>
      </c>
      <c r="F79" s="64"/>
      <c r="G79" s="203">
        <v>13029</v>
      </c>
      <c r="H79" s="24">
        <f t="shared" si="9"/>
        <v>15634.8</v>
      </c>
      <c r="I79" s="24"/>
      <c r="J79" s="284"/>
      <c r="R79" s="20"/>
      <c r="S79" s="20"/>
      <c r="W79" s="199"/>
      <c r="X79" s="151"/>
      <c r="HY79" s="2"/>
      <c r="HZ79" s="2"/>
    </row>
    <row r="80" spans="1:234" ht="18.75">
      <c r="A80" s="256"/>
      <c r="B80" s="316"/>
      <c r="C80" s="316" t="s">
        <v>597</v>
      </c>
      <c r="D80" s="363" t="s">
        <v>5</v>
      </c>
      <c r="E80" s="271" t="s">
        <v>110</v>
      </c>
      <c r="F80" s="64"/>
      <c r="G80" s="203">
        <v>17797</v>
      </c>
      <c r="H80" s="24">
        <f t="shared" si="9"/>
        <v>21356.399999999998</v>
      </c>
      <c r="I80" s="24"/>
      <c r="J80" s="284"/>
      <c r="R80" s="20"/>
      <c r="S80" s="20"/>
      <c r="W80" s="199"/>
      <c r="X80" s="151"/>
      <c r="HY80" s="2"/>
      <c r="HZ80" s="2"/>
    </row>
    <row r="81" spans="1:234" ht="18.75">
      <c r="A81" s="256"/>
      <c r="B81" s="315"/>
      <c r="C81" s="315" t="s">
        <v>598</v>
      </c>
      <c r="D81" s="347" t="s">
        <v>5</v>
      </c>
      <c r="E81" s="271" t="s">
        <v>111</v>
      </c>
      <c r="F81" s="64"/>
      <c r="G81" s="203">
        <v>22637</v>
      </c>
      <c r="H81" s="24">
        <f t="shared" si="9"/>
        <v>27164.399999999998</v>
      </c>
      <c r="I81" s="24"/>
      <c r="J81" s="284"/>
      <c r="R81" s="20"/>
      <c r="S81" s="20"/>
      <c r="W81" s="199"/>
      <c r="X81" s="151"/>
      <c r="HY81" s="2"/>
      <c r="HZ81" s="2"/>
    </row>
    <row r="82" spans="1:234" ht="18.75">
      <c r="A82" s="256"/>
      <c r="B82" s="316"/>
      <c r="C82" s="316" t="s">
        <v>598</v>
      </c>
      <c r="D82" s="363" t="s">
        <v>5</v>
      </c>
      <c r="E82" s="271" t="s">
        <v>110</v>
      </c>
      <c r="F82" s="64"/>
      <c r="G82" s="203">
        <v>26043</v>
      </c>
      <c r="H82" s="24">
        <f t="shared" si="9"/>
        <v>31251.599999999999</v>
      </c>
      <c r="I82" s="24"/>
      <c r="J82" s="284"/>
      <c r="R82" s="20"/>
      <c r="S82" s="20"/>
      <c r="W82" s="199"/>
      <c r="X82" s="151"/>
      <c r="HY82" s="2"/>
      <c r="HZ82" s="2"/>
    </row>
    <row r="83" spans="1:234" ht="18.75">
      <c r="A83" s="256"/>
      <c r="B83" s="315"/>
      <c r="C83" s="315" t="s">
        <v>599</v>
      </c>
      <c r="D83" s="347" t="s">
        <v>5</v>
      </c>
      <c r="E83" s="271" t="s">
        <v>111</v>
      </c>
      <c r="F83" s="64"/>
      <c r="G83" s="203">
        <v>34445</v>
      </c>
      <c r="H83" s="24">
        <f t="shared" si="9"/>
        <v>41334</v>
      </c>
      <c r="I83" s="24"/>
      <c r="J83" s="284"/>
      <c r="R83" s="20"/>
      <c r="S83" s="20"/>
      <c r="W83" s="199"/>
      <c r="X83" s="151"/>
      <c r="HY83" s="2"/>
      <c r="HZ83" s="2"/>
    </row>
    <row r="84" spans="1:234" ht="18.75">
      <c r="A84" s="256"/>
      <c r="B84" s="316"/>
      <c r="C84" s="316" t="s">
        <v>599</v>
      </c>
      <c r="D84" s="363" t="s">
        <v>5</v>
      </c>
      <c r="E84" s="271" t="s">
        <v>110</v>
      </c>
      <c r="F84" s="64"/>
      <c r="G84" s="203">
        <v>44477</v>
      </c>
      <c r="H84" s="24">
        <f t="shared" si="9"/>
        <v>53372.4</v>
      </c>
      <c r="I84" s="24"/>
      <c r="J84" s="284"/>
      <c r="R84" s="20"/>
      <c r="S84" s="20"/>
      <c r="W84" s="199"/>
      <c r="X84" s="151"/>
      <c r="HY84" s="2"/>
      <c r="HZ84" s="2"/>
    </row>
    <row r="85" spans="1:234" ht="18.75">
      <c r="A85" s="256"/>
      <c r="B85" s="315"/>
      <c r="C85" s="315" t="s">
        <v>600</v>
      </c>
      <c r="D85" s="347" t="s">
        <v>5</v>
      </c>
      <c r="E85" s="271" t="s">
        <v>111</v>
      </c>
      <c r="F85" s="64"/>
      <c r="G85" s="203">
        <v>30972</v>
      </c>
      <c r="H85" s="24">
        <f t="shared" si="9"/>
        <v>37166.400000000001</v>
      </c>
      <c r="I85" s="24"/>
      <c r="J85" s="284"/>
      <c r="R85" s="20"/>
      <c r="S85" s="20"/>
      <c r="W85" s="199"/>
      <c r="X85" s="151"/>
      <c r="HY85" s="2"/>
      <c r="HZ85" s="2"/>
    </row>
    <row r="86" spans="1:234" ht="18.75">
      <c r="A86" s="256"/>
      <c r="B86" s="316"/>
      <c r="C86" s="316" t="s">
        <v>600</v>
      </c>
      <c r="D86" s="363" t="s">
        <v>5</v>
      </c>
      <c r="E86" s="271" t="s">
        <v>110</v>
      </c>
      <c r="F86" s="64"/>
      <c r="G86" s="203">
        <v>39626</v>
      </c>
      <c r="H86" s="24">
        <f t="shared" si="9"/>
        <v>47551.199999999997</v>
      </c>
      <c r="I86" s="24"/>
      <c r="J86" s="284"/>
      <c r="R86" s="20"/>
      <c r="S86" s="20"/>
      <c r="W86" s="199"/>
      <c r="X86" s="151"/>
      <c r="HY86" s="2"/>
      <c r="HZ86" s="2"/>
    </row>
    <row r="87" spans="1:234" ht="18.75">
      <c r="A87" s="256"/>
      <c r="B87" s="315"/>
      <c r="C87" s="315" t="s">
        <v>601</v>
      </c>
      <c r="D87" s="347" t="s">
        <v>5</v>
      </c>
      <c r="E87" s="271" t="s">
        <v>111</v>
      </c>
      <c r="F87" s="64"/>
      <c r="G87" s="203">
        <v>15344</v>
      </c>
      <c r="H87" s="24">
        <f t="shared" si="9"/>
        <v>18412.8</v>
      </c>
      <c r="I87" s="24"/>
      <c r="J87" s="284"/>
      <c r="R87" s="20"/>
      <c r="S87" s="20"/>
      <c r="W87" s="199"/>
      <c r="X87" s="151"/>
      <c r="HY87" s="2"/>
      <c r="HZ87" s="2"/>
    </row>
    <row r="88" spans="1:234" ht="18.75">
      <c r="A88" s="256"/>
      <c r="B88" s="316"/>
      <c r="C88" s="316" t="s">
        <v>601</v>
      </c>
      <c r="D88" s="363" t="s">
        <v>5</v>
      </c>
      <c r="E88" s="271" t="s">
        <v>110</v>
      </c>
      <c r="F88" s="64"/>
      <c r="G88" s="203">
        <v>20222</v>
      </c>
      <c r="H88" s="24">
        <f t="shared" si="9"/>
        <v>24266.399999999998</v>
      </c>
      <c r="I88" s="24"/>
      <c r="J88" s="284"/>
      <c r="R88" s="20"/>
      <c r="S88" s="20"/>
      <c r="W88" s="199"/>
      <c r="X88" s="151"/>
      <c r="HY88" s="2"/>
      <c r="HZ88" s="2"/>
    </row>
    <row r="89" spans="1:234" ht="18.75">
      <c r="A89" s="256"/>
      <c r="B89" s="315"/>
      <c r="C89" s="315" t="s">
        <v>602</v>
      </c>
      <c r="D89" s="347" t="s">
        <v>5</v>
      </c>
      <c r="E89" s="271" t="s">
        <v>111</v>
      </c>
      <c r="F89" s="64"/>
      <c r="G89" s="203">
        <v>22637</v>
      </c>
      <c r="H89" s="24">
        <f t="shared" si="9"/>
        <v>27164.399999999998</v>
      </c>
      <c r="I89" s="24"/>
      <c r="J89" s="284"/>
      <c r="R89" s="20"/>
      <c r="S89" s="20"/>
      <c r="W89" s="199"/>
      <c r="X89" s="151"/>
      <c r="HY89" s="2"/>
      <c r="HZ89" s="2"/>
    </row>
    <row r="90" spans="1:234" ht="18.75">
      <c r="A90" s="256"/>
      <c r="B90" s="316"/>
      <c r="C90" s="316" t="s">
        <v>602</v>
      </c>
      <c r="D90" s="363" t="s">
        <v>5</v>
      </c>
      <c r="E90" s="271" t="s">
        <v>110</v>
      </c>
      <c r="F90" s="64"/>
      <c r="G90" s="203">
        <v>26043</v>
      </c>
      <c r="H90" s="24">
        <f t="shared" si="9"/>
        <v>31251.599999999999</v>
      </c>
      <c r="I90" s="24"/>
      <c r="J90" s="284"/>
      <c r="R90" s="20"/>
      <c r="S90" s="20"/>
      <c r="W90" s="199"/>
      <c r="X90" s="151"/>
      <c r="HY90" s="2"/>
      <c r="HZ90" s="2"/>
    </row>
    <row r="91" spans="1:234" ht="18.75">
      <c r="A91" s="256"/>
      <c r="B91" s="315"/>
      <c r="C91" s="315" t="s">
        <v>603</v>
      </c>
      <c r="D91" s="347" t="s">
        <v>5</v>
      </c>
      <c r="E91" s="271" t="s">
        <v>111</v>
      </c>
      <c r="F91" s="64"/>
      <c r="G91" s="203">
        <v>32159</v>
      </c>
      <c r="H91" s="24">
        <f t="shared" si="9"/>
        <v>38590.799999999996</v>
      </c>
      <c r="I91" s="24"/>
      <c r="J91" s="284"/>
      <c r="R91" s="20"/>
      <c r="S91" s="20"/>
      <c r="W91" s="199"/>
      <c r="X91" s="151"/>
      <c r="HY91" s="2"/>
      <c r="HZ91" s="2"/>
    </row>
    <row r="92" spans="1:234" ht="18.75">
      <c r="A92" s="256"/>
      <c r="B92" s="316"/>
      <c r="C92" s="316" t="s">
        <v>603</v>
      </c>
      <c r="D92" s="363" t="s">
        <v>5</v>
      </c>
      <c r="E92" s="271" t="s">
        <v>110</v>
      </c>
      <c r="F92" s="64"/>
      <c r="G92" s="203">
        <v>36750</v>
      </c>
      <c r="H92" s="24">
        <f t="shared" si="9"/>
        <v>44100</v>
      </c>
      <c r="I92" s="24"/>
      <c r="J92" s="284"/>
      <c r="R92" s="20"/>
      <c r="S92" s="20"/>
      <c r="W92" s="199"/>
      <c r="X92" s="151"/>
      <c r="HY92" s="2"/>
      <c r="HZ92" s="2"/>
    </row>
    <row r="93" spans="1:234" ht="18.75">
      <c r="A93" s="256"/>
      <c r="B93" s="315"/>
      <c r="C93" s="315" t="s">
        <v>604</v>
      </c>
      <c r="D93" s="347" t="s">
        <v>5</v>
      </c>
      <c r="E93" s="271" t="s">
        <v>111</v>
      </c>
      <c r="F93" s="64"/>
      <c r="G93" s="203">
        <v>15344</v>
      </c>
      <c r="H93" s="24">
        <f t="shared" si="9"/>
        <v>18412.8</v>
      </c>
      <c r="I93" s="24"/>
      <c r="J93" s="284"/>
      <c r="R93" s="20"/>
      <c r="S93" s="20"/>
      <c r="W93" s="199"/>
      <c r="X93" s="151"/>
      <c r="HY93" s="2"/>
      <c r="HZ93" s="2"/>
    </row>
    <row r="94" spans="1:234" ht="18.75">
      <c r="A94" s="256"/>
      <c r="B94" s="316"/>
      <c r="C94" s="316" t="s">
        <v>604</v>
      </c>
      <c r="D94" s="363" t="s">
        <v>5</v>
      </c>
      <c r="E94" s="271" t="s">
        <v>110</v>
      </c>
      <c r="F94" s="64"/>
      <c r="G94" s="203">
        <v>20222</v>
      </c>
      <c r="H94" s="24">
        <f t="shared" si="9"/>
        <v>24266.399999999998</v>
      </c>
      <c r="I94" s="24"/>
      <c r="J94" s="284"/>
      <c r="R94" s="20"/>
      <c r="S94" s="20"/>
      <c r="W94" s="199"/>
      <c r="X94" s="151"/>
      <c r="HY94" s="2"/>
      <c r="HZ94" s="2"/>
    </row>
    <row r="95" spans="1:234" ht="18.75">
      <c r="A95" s="256"/>
      <c r="B95" s="315"/>
      <c r="C95" s="315" t="s">
        <v>605</v>
      </c>
      <c r="D95" s="347" t="s">
        <v>5</v>
      </c>
      <c r="E95" s="271" t="s">
        <v>111</v>
      </c>
      <c r="F95" s="64"/>
      <c r="G95" s="203">
        <v>32159</v>
      </c>
      <c r="H95" s="24">
        <f t="shared" si="9"/>
        <v>38590.799999999996</v>
      </c>
      <c r="I95" s="24"/>
      <c r="J95" s="284"/>
      <c r="R95" s="20"/>
      <c r="S95" s="20"/>
      <c r="W95" s="199"/>
      <c r="X95" s="151"/>
      <c r="HY95" s="2"/>
      <c r="HZ95" s="2"/>
    </row>
    <row r="96" spans="1:234" ht="18.75">
      <c r="A96" s="256"/>
      <c r="B96" s="316"/>
      <c r="C96" s="316" t="s">
        <v>605</v>
      </c>
      <c r="D96" s="363" t="s">
        <v>5</v>
      </c>
      <c r="E96" s="271" t="s">
        <v>110</v>
      </c>
      <c r="F96" s="64"/>
      <c r="G96" s="203">
        <v>34805</v>
      </c>
      <c r="H96" s="24">
        <f t="shared" si="9"/>
        <v>41766</v>
      </c>
      <c r="I96" s="24"/>
      <c r="J96" s="284"/>
      <c r="R96" s="20"/>
      <c r="S96" s="20"/>
      <c r="W96" s="199"/>
      <c r="X96" s="151"/>
      <c r="HY96" s="2"/>
      <c r="HZ96" s="2"/>
    </row>
    <row r="97" spans="1:234" ht="18.75">
      <c r="A97" s="256"/>
      <c r="B97" s="315"/>
      <c r="C97" s="315" t="s">
        <v>606</v>
      </c>
      <c r="D97" s="347" t="s">
        <v>5</v>
      </c>
      <c r="E97" s="271" t="s">
        <v>111</v>
      </c>
      <c r="F97" s="64"/>
      <c r="G97" s="203">
        <v>11759</v>
      </c>
      <c r="H97" s="24">
        <f t="shared" si="9"/>
        <v>14110.8</v>
      </c>
      <c r="I97" s="24"/>
      <c r="J97" s="284"/>
      <c r="R97" s="20"/>
      <c r="S97" s="20"/>
      <c r="W97" s="199"/>
      <c r="X97" s="151"/>
      <c r="HY97" s="2"/>
      <c r="HZ97" s="2"/>
    </row>
    <row r="98" spans="1:234" ht="18.75">
      <c r="A98" s="256"/>
      <c r="B98" s="316"/>
      <c r="C98" s="316" t="s">
        <v>606</v>
      </c>
      <c r="D98" s="363" t="s">
        <v>5</v>
      </c>
      <c r="E98" s="271" t="s">
        <v>110</v>
      </c>
      <c r="F98" s="64"/>
      <c r="G98" s="203">
        <v>14587</v>
      </c>
      <c r="H98" s="24">
        <f t="shared" si="9"/>
        <v>17504.399999999998</v>
      </c>
      <c r="I98" s="24"/>
      <c r="J98" s="284"/>
      <c r="R98" s="20"/>
      <c r="S98" s="20"/>
      <c r="W98" s="199"/>
      <c r="X98" s="151"/>
      <c r="HY98" s="2"/>
      <c r="HZ98" s="2"/>
    </row>
    <row r="99" spans="1:234" ht="18.75">
      <c r="A99" s="256"/>
      <c r="B99" s="315"/>
      <c r="C99" s="315" t="s">
        <v>607</v>
      </c>
      <c r="D99" s="347" t="s">
        <v>5</v>
      </c>
      <c r="E99" s="271" t="s">
        <v>111</v>
      </c>
      <c r="F99" s="64"/>
      <c r="G99" s="203">
        <v>32159</v>
      </c>
      <c r="H99" s="24">
        <f t="shared" si="9"/>
        <v>38590.799999999996</v>
      </c>
      <c r="I99" s="24"/>
      <c r="J99" s="284"/>
      <c r="R99" s="20"/>
      <c r="S99" s="20"/>
      <c r="W99" s="199"/>
      <c r="X99" s="151"/>
      <c r="HY99" s="2"/>
      <c r="HZ99" s="2"/>
    </row>
    <row r="100" spans="1:234" ht="18.75">
      <c r="A100" s="256"/>
      <c r="B100" s="316"/>
      <c r="C100" s="316" t="s">
        <v>607</v>
      </c>
      <c r="D100" s="363" t="s">
        <v>5</v>
      </c>
      <c r="E100" s="271" t="s">
        <v>110</v>
      </c>
      <c r="F100" s="64"/>
      <c r="G100" s="203">
        <v>34806</v>
      </c>
      <c r="H100" s="24">
        <f t="shared" si="9"/>
        <v>41767.199999999997</v>
      </c>
      <c r="I100" s="24"/>
      <c r="J100" s="284"/>
      <c r="R100" s="20"/>
      <c r="S100" s="20"/>
      <c r="W100" s="199"/>
      <c r="X100" s="151"/>
      <c r="HY100" s="2"/>
      <c r="HZ100" s="2"/>
    </row>
    <row r="101" spans="1:234" ht="18.75">
      <c r="A101" s="256"/>
      <c r="B101" s="315"/>
      <c r="C101" s="315" t="s">
        <v>608</v>
      </c>
      <c r="D101" s="347" t="s">
        <v>5</v>
      </c>
      <c r="E101" s="271" t="s">
        <v>111</v>
      </c>
      <c r="F101" s="64"/>
      <c r="G101" s="203">
        <v>13029</v>
      </c>
      <c r="H101" s="24">
        <f t="shared" si="9"/>
        <v>15634.8</v>
      </c>
      <c r="I101" s="24"/>
      <c r="J101" s="284"/>
      <c r="R101" s="20"/>
      <c r="S101" s="20"/>
      <c r="W101" s="199"/>
      <c r="X101" s="151"/>
      <c r="HY101" s="2"/>
      <c r="HZ101" s="2"/>
    </row>
    <row r="102" spans="1:234" ht="18.75">
      <c r="A102" s="256"/>
      <c r="B102" s="316"/>
      <c r="C102" s="316" t="s">
        <v>608</v>
      </c>
      <c r="D102" s="363" t="s">
        <v>5</v>
      </c>
      <c r="E102" s="271" t="s">
        <v>110</v>
      </c>
      <c r="F102" s="64"/>
      <c r="G102" s="203">
        <v>17797</v>
      </c>
      <c r="H102" s="24">
        <f t="shared" si="9"/>
        <v>21356.399999999998</v>
      </c>
      <c r="I102" s="24"/>
      <c r="J102" s="284"/>
      <c r="R102" s="20"/>
      <c r="S102" s="20"/>
      <c r="W102" s="199"/>
      <c r="X102" s="151"/>
      <c r="HY102" s="2"/>
      <c r="HZ102" s="2"/>
    </row>
    <row r="103" spans="1:234" ht="18.75">
      <c r="A103" s="256"/>
      <c r="B103" s="315"/>
      <c r="C103" s="315" t="s">
        <v>609</v>
      </c>
      <c r="D103" s="347" t="s">
        <v>5</v>
      </c>
      <c r="E103" s="271" t="s">
        <v>111</v>
      </c>
      <c r="F103" s="64"/>
      <c r="G103" s="203">
        <v>17138</v>
      </c>
      <c r="H103" s="24">
        <f t="shared" si="9"/>
        <v>20565.599999999999</v>
      </c>
      <c r="I103" s="24"/>
      <c r="J103" s="284"/>
      <c r="R103" s="20"/>
      <c r="S103" s="20"/>
      <c r="W103" s="199"/>
      <c r="X103" s="151"/>
      <c r="HY103" s="2"/>
      <c r="HZ103" s="2"/>
    </row>
    <row r="104" spans="1:234" ht="18.75">
      <c r="A104" s="256"/>
      <c r="B104" s="316"/>
      <c r="C104" s="316" t="s">
        <v>609</v>
      </c>
      <c r="D104" s="363" t="s">
        <v>5</v>
      </c>
      <c r="E104" s="271" t="s">
        <v>110</v>
      </c>
      <c r="F104" s="64"/>
      <c r="G104" s="203">
        <v>21496</v>
      </c>
      <c r="H104" s="24">
        <f t="shared" si="9"/>
        <v>25795.200000000001</v>
      </c>
      <c r="I104" s="24"/>
      <c r="J104" s="284"/>
      <c r="R104" s="20"/>
      <c r="S104" s="20"/>
      <c r="W104" s="199"/>
      <c r="X104" s="151"/>
      <c r="HY104" s="2"/>
      <c r="HZ104" s="2"/>
    </row>
    <row r="105" spans="1:234" ht="18.75">
      <c r="A105" s="256"/>
      <c r="B105" s="315"/>
      <c r="C105" s="315" t="s">
        <v>610</v>
      </c>
      <c r="D105" s="347" t="s">
        <v>5</v>
      </c>
      <c r="E105" s="271" t="s">
        <v>111</v>
      </c>
      <c r="F105" s="64"/>
      <c r="G105" s="203">
        <v>22637</v>
      </c>
      <c r="H105" s="24">
        <f t="shared" si="9"/>
        <v>27164.399999999998</v>
      </c>
      <c r="I105" s="24"/>
      <c r="J105" s="284"/>
      <c r="R105" s="20"/>
      <c r="S105" s="20"/>
      <c r="W105" s="199"/>
      <c r="X105" s="151"/>
      <c r="HY105" s="2"/>
      <c r="HZ105" s="2"/>
    </row>
    <row r="106" spans="1:234" ht="18.75">
      <c r="A106" s="256"/>
      <c r="B106" s="316"/>
      <c r="C106" s="316" t="s">
        <v>610</v>
      </c>
      <c r="D106" s="363" t="s">
        <v>5</v>
      </c>
      <c r="E106" s="271" t="s">
        <v>110</v>
      </c>
      <c r="F106" s="64"/>
      <c r="G106" s="203">
        <v>26043</v>
      </c>
      <c r="H106" s="24">
        <f t="shared" si="9"/>
        <v>31251.599999999999</v>
      </c>
      <c r="I106" s="24"/>
      <c r="J106" s="284"/>
      <c r="R106" s="20"/>
      <c r="S106" s="20"/>
      <c r="W106" s="199"/>
      <c r="X106" s="151"/>
      <c r="HY106" s="2"/>
      <c r="HZ106" s="2"/>
    </row>
    <row r="107" spans="1:234" ht="18.75">
      <c r="A107" s="256"/>
      <c r="B107" s="315"/>
      <c r="C107" s="315" t="s">
        <v>611</v>
      </c>
      <c r="D107" s="347" t="s">
        <v>5</v>
      </c>
      <c r="E107" s="271" t="s">
        <v>111</v>
      </c>
      <c r="F107" s="64"/>
      <c r="G107" s="203">
        <v>17138</v>
      </c>
      <c r="H107" s="24">
        <f t="shared" si="9"/>
        <v>20565.599999999999</v>
      </c>
      <c r="I107" s="24"/>
      <c r="J107" s="284"/>
      <c r="R107" s="20"/>
      <c r="S107" s="20"/>
      <c r="W107" s="199"/>
      <c r="X107" s="151"/>
      <c r="HY107" s="2"/>
      <c r="HZ107" s="2"/>
    </row>
    <row r="108" spans="1:234" ht="18.75">
      <c r="A108" s="256"/>
      <c r="B108" s="316"/>
      <c r="C108" s="316" t="s">
        <v>611</v>
      </c>
      <c r="D108" s="363" t="s">
        <v>5</v>
      </c>
      <c r="E108" s="271" t="s">
        <v>110</v>
      </c>
      <c r="F108" s="64"/>
      <c r="G108" s="203">
        <v>21496</v>
      </c>
      <c r="H108" s="24">
        <f t="shared" si="9"/>
        <v>25795.200000000001</v>
      </c>
      <c r="I108" s="24"/>
      <c r="J108" s="284"/>
      <c r="R108" s="20"/>
      <c r="S108" s="20"/>
      <c r="W108" s="199"/>
      <c r="X108" s="151"/>
      <c r="HY108" s="2"/>
      <c r="HZ108" s="2"/>
    </row>
    <row r="109" spans="1:234" ht="18.75">
      <c r="A109" s="256"/>
      <c r="B109" s="315"/>
      <c r="C109" s="315" t="s">
        <v>612</v>
      </c>
      <c r="D109" s="347" t="s">
        <v>5</v>
      </c>
      <c r="E109" s="271" t="s">
        <v>111</v>
      </c>
      <c r="F109" s="64"/>
      <c r="G109" s="203">
        <v>15344</v>
      </c>
      <c r="H109" s="24">
        <f t="shared" si="9"/>
        <v>18412.8</v>
      </c>
      <c r="I109" s="24"/>
      <c r="J109" s="284"/>
      <c r="R109" s="20"/>
      <c r="S109" s="20"/>
      <c r="W109" s="199"/>
      <c r="X109" s="151"/>
      <c r="HY109" s="2"/>
      <c r="HZ109" s="2"/>
    </row>
    <row r="110" spans="1:234" ht="18.75">
      <c r="A110" s="256"/>
      <c r="B110" s="316"/>
      <c r="C110" s="316" t="s">
        <v>612</v>
      </c>
      <c r="D110" s="363" t="s">
        <v>5</v>
      </c>
      <c r="E110" s="271" t="s">
        <v>110</v>
      </c>
      <c r="F110" s="64"/>
      <c r="G110" s="203">
        <v>20222</v>
      </c>
      <c r="H110" s="24">
        <f t="shared" si="9"/>
        <v>24266.399999999998</v>
      </c>
      <c r="I110" s="24"/>
      <c r="J110" s="284"/>
      <c r="R110" s="20"/>
      <c r="S110" s="20"/>
      <c r="W110" s="199"/>
      <c r="X110" s="151"/>
      <c r="HY110" s="2"/>
      <c r="HZ110" s="2"/>
    </row>
    <row r="111" spans="1:234" ht="18.75">
      <c r="A111" s="256"/>
      <c r="B111" s="315"/>
      <c r="C111" s="315" t="s">
        <v>613</v>
      </c>
      <c r="D111" s="347" t="s">
        <v>5</v>
      </c>
      <c r="E111" s="271" t="s">
        <v>111</v>
      </c>
      <c r="F111" s="64"/>
      <c r="G111" s="203">
        <v>17138</v>
      </c>
      <c r="H111" s="24">
        <f t="shared" si="9"/>
        <v>20565.599999999999</v>
      </c>
      <c r="I111" s="24"/>
      <c r="J111" s="284"/>
      <c r="R111" s="20"/>
      <c r="S111" s="20"/>
      <c r="W111" s="199"/>
      <c r="X111" s="151"/>
      <c r="HY111" s="2"/>
      <c r="HZ111" s="2"/>
    </row>
    <row r="112" spans="1:234" ht="18.75">
      <c r="A112" s="256"/>
      <c r="B112" s="316"/>
      <c r="C112" s="316" t="s">
        <v>613</v>
      </c>
      <c r="D112" s="363" t="s">
        <v>5</v>
      </c>
      <c r="E112" s="271" t="s">
        <v>110</v>
      </c>
      <c r="F112" s="64"/>
      <c r="G112" s="203">
        <v>21496</v>
      </c>
      <c r="H112" s="24">
        <f t="shared" si="9"/>
        <v>25795.200000000001</v>
      </c>
      <c r="I112" s="24"/>
      <c r="J112" s="284"/>
      <c r="R112" s="20"/>
      <c r="S112" s="20"/>
      <c r="W112" s="199"/>
      <c r="X112" s="151"/>
      <c r="HY112" s="2"/>
      <c r="HZ112" s="2"/>
    </row>
    <row r="113" spans="1:234" ht="18.75">
      <c r="A113" s="256"/>
      <c r="B113" s="315"/>
      <c r="C113" s="315" t="s">
        <v>614</v>
      </c>
      <c r="D113" s="347" t="s">
        <v>5</v>
      </c>
      <c r="E113" s="271" t="s">
        <v>111</v>
      </c>
      <c r="F113" s="64"/>
      <c r="G113" s="203">
        <v>22637</v>
      </c>
      <c r="H113" s="24">
        <f t="shared" si="9"/>
        <v>27164.399999999998</v>
      </c>
      <c r="I113" s="24"/>
      <c r="J113" s="284"/>
      <c r="R113" s="20"/>
      <c r="S113" s="20"/>
      <c r="W113" s="199"/>
      <c r="X113" s="151"/>
      <c r="HY113" s="2"/>
      <c r="HZ113" s="2"/>
    </row>
    <row r="114" spans="1:234" ht="18.75">
      <c r="A114" s="256"/>
      <c r="B114" s="316"/>
      <c r="C114" s="316" t="s">
        <v>614</v>
      </c>
      <c r="D114" s="363" t="s">
        <v>5</v>
      </c>
      <c r="E114" s="271" t="s">
        <v>110</v>
      </c>
      <c r="F114" s="64"/>
      <c r="G114" s="203">
        <v>26143</v>
      </c>
      <c r="H114" s="24">
        <f t="shared" si="9"/>
        <v>31371.599999999999</v>
      </c>
      <c r="I114" s="24"/>
      <c r="J114" s="284"/>
      <c r="R114" s="20"/>
      <c r="S114" s="20"/>
      <c r="W114" s="199"/>
      <c r="X114" s="151"/>
      <c r="HY114" s="2"/>
      <c r="HZ114" s="2"/>
    </row>
    <row r="115" spans="1:234" ht="18.75">
      <c r="A115" s="256"/>
      <c r="B115" s="315"/>
      <c r="C115" s="315" t="s">
        <v>615</v>
      </c>
      <c r="D115" s="347" t="s">
        <v>5</v>
      </c>
      <c r="E115" s="271" t="s">
        <v>111</v>
      </c>
      <c r="F115" s="64"/>
      <c r="G115" s="203">
        <v>15922</v>
      </c>
      <c r="H115" s="24">
        <f t="shared" si="9"/>
        <v>19106.399999999998</v>
      </c>
      <c r="I115" s="24"/>
      <c r="J115" s="284"/>
      <c r="R115" s="20"/>
      <c r="S115" s="20"/>
      <c r="W115" s="199"/>
      <c r="X115" s="151"/>
      <c r="HY115" s="2"/>
      <c r="HZ115" s="2"/>
    </row>
    <row r="116" spans="1:234" ht="18.75">
      <c r="A116" s="256"/>
      <c r="B116" s="316"/>
      <c r="C116" s="316" t="s">
        <v>615</v>
      </c>
      <c r="D116" s="363" t="s">
        <v>5</v>
      </c>
      <c r="E116" s="271" t="s">
        <v>110</v>
      </c>
      <c r="F116" s="64"/>
      <c r="G116" s="203">
        <v>20222</v>
      </c>
      <c r="H116" s="24">
        <f t="shared" si="9"/>
        <v>24266.399999999998</v>
      </c>
      <c r="I116" s="24"/>
      <c r="J116" s="284"/>
      <c r="R116" s="20"/>
      <c r="S116" s="20"/>
      <c r="W116" s="199"/>
      <c r="X116" s="151"/>
      <c r="HY116" s="2"/>
      <c r="HZ116" s="2"/>
    </row>
    <row r="117" spans="1:234" ht="18.75">
      <c r="A117" s="256"/>
      <c r="B117" s="315"/>
      <c r="C117" s="315" t="s">
        <v>616</v>
      </c>
      <c r="D117" s="347" t="s">
        <v>5</v>
      </c>
      <c r="E117" s="271" t="s">
        <v>111</v>
      </c>
      <c r="F117" s="64"/>
      <c r="G117" s="203">
        <v>23621</v>
      </c>
      <c r="H117" s="24">
        <f t="shared" si="9"/>
        <v>28345.200000000001</v>
      </c>
      <c r="I117" s="24"/>
      <c r="J117" s="284"/>
      <c r="R117" s="20"/>
      <c r="S117" s="20"/>
      <c r="W117" s="199"/>
      <c r="X117" s="151"/>
      <c r="HY117" s="2"/>
      <c r="HZ117" s="2"/>
    </row>
    <row r="118" spans="1:234" ht="18.75">
      <c r="A118" s="256"/>
      <c r="B118" s="316"/>
      <c r="C118" s="316" t="s">
        <v>616</v>
      </c>
      <c r="D118" s="363" t="s">
        <v>5</v>
      </c>
      <c r="E118" s="271" t="s">
        <v>110</v>
      </c>
      <c r="F118" s="64"/>
      <c r="G118" s="203">
        <v>26286</v>
      </c>
      <c r="H118" s="24">
        <f t="shared" si="9"/>
        <v>31543.199999999997</v>
      </c>
      <c r="I118" s="24"/>
      <c r="J118" s="284"/>
      <c r="R118" s="20"/>
      <c r="S118" s="20"/>
      <c r="W118" s="199"/>
      <c r="X118" s="151"/>
      <c r="HY118" s="2"/>
      <c r="HZ118" s="2"/>
    </row>
    <row r="119" spans="1:234" ht="18.75">
      <c r="A119" s="256"/>
      <c r="B119" s="315"/>
      <c r="C119" s="315" t="s">
        <v>617</v>
      </c>
      <c r="D119" s="347" t="s">
        <v>5</v>
      </c>
      <c r="E119" s="271" t="s">
        <v>111</v>
      </c>
      <c r="F119" s="64"/>
      <c r="G119" s="203">
        <v>30972</v>
      </c>
      <c r="H119" s="24">
        <f t="shared" si="9"/>
        <v>37166.400000000001</v>
      </c>
      <c r="I119" s="24"/>
      <c r="J119" s="284"/>
      <c r="R119" s="20"/>
      <c r="S119" s="20"/>
      <c r="W119" s="199"/>
      <c r="X119" s="151"/>
      <c r="HY119" s="2"/>
      <c r="HZ119" s="2"/>
    </row>
    <row r="120" spans="1:234" ht="18.75">
      <c r="A120" s="256"/>
      <c r="B120" s="316"/>
      <c r="C120" s="316" t="s">
        <v>617</v>
      </c>
      <c r="D120" s="363" t="s">
        <v>5</v>
      </c>
      <c r="E120" s="271" t="s">
        <v>110</v>
      </c>
      <c r="F120" s="64"/>
      <c r="G120" s="203">
        <v>42360</v>
      </c>
      <c r="H120" s="24">
        <f t="shared" si="9"/>
        <v>50832</v>
      </c>
      <c r="I120" s="24"/>
      <c r="J120" s="284"/>
      <c r="R120" s="20"/>
      <c r="S120" s="20"/>
      <c r="W120" s="199"/>
      <c r="X120" s="151"/>
      <c r="HY120" s="2"/>
      <c r="HZ120" s="2"/>
    </row>
    <row r="121" spans="1:234" ht="18.75">
      <c r="A121" s="256"/>
      <c r="B121" s="315"/>
      <c r="C121" s="315" t="s">
        <v>618</v>
      </c>
      <c r="D121" s="347" t="s">
        <v>5</v>
      </c>
      <c r="E121" s="271" t="s">
        <v>111</v>
      </c>
      <c r="F121" s="64"/>
      <c r="G121" s="203">
        <v>22637</v>
      </c>
      <c r="H121" s="24">
        <f t="shared" si="9"/>
        <v>27164.399999999998</v>
      </c>
      <c r="I121" s="24"/>
      <c r="J121" s="284"/>
      <c r="R121" s="20"/>
      <c r="S121" s="20"/>
      <c r="W121" s="199"/>
      <c r="X121" s="151"/>
      <c r="HY121" s="2"/>
      <c r="HZ121" s="2"/>
    </row>
    <row r="122" spans="1:234" ht="18.75">
      <c r="A122" s="256"/>
      <c r="B122" s="316"/>
      <c r="C122" s="316" t="s">
        <v>618</v>
      </c>
      <c r="D122" s="363" t="s">
        <v>5</v>
      </c>
      <c r="E122" s="271" t="s">
        <v>110</v>
      </c>
      <c r="F122" s="64"/>
      <c r="G122" s="203">
        <v>26043</v>
      </c>
      <c r="H122" s="24">
        <f t="shared" si="9"/>
        <v>31251.599999999999</v>
      </c>
      <c r="I122" s="24"/>
      <c r="J122" s="284"/>
      <c r="R122" s="20"/>
      <c r="S122" s="20"/>
      <c r="W122" s="199"/>
      <c r="X122" s="151"/>
      <c r="HY122" s="2"/>
      <c r="HZ122" s="2"/>
    </row>
    <row r="123" spans="1:234" ht="18.75">
      <c r="A123" s="256"/>
      <c r="B123" s="315"/>
      <c r="C123" s="315" t="s">
        <v>619</v>
      </c>
      <c r="D123" s="347" t="s">
        <v>5</v>
      </c>
      <c r="E123" s="271" t="s">
        <v>111</v>
      </c>
      <c r="F123" s="64"/>
      <c r="G123" s="203">
        <v>8977</v>
      </c>
      <c r="H123" s="24">
        <f t="shared" si="9"/>
        <v>10772.4</v>
      </c>
      <c r="I123" s="24"/>
      <c r="J123" s="284"/>
      <c r="R123" s="20"/>
      <c r="S123" s="20"/>
      <c r="W123" s="199"/>
      <c r="X123" s="151"/>
      <c r="HY123" s="2"/>
      <c r="HZ123" s="2"/>
    </row>
    <row r="124" spans="1:234" ht="18.75">
      <c r="A124" s="256"/>
      <c r="B124" s="316"/>
      <c r="C124" s="316" t="s">
        <v>619</v>
      </c>
      <c r="D124" s="363" t="s">
        <v>5</v>
      </c>
      <c r="E124" s="271" t="s">
        <v>110</v>
      </c>
      <c r="F124" s="64"/>
      <c r="G124" s="203">
        <v>11402</v>
      </c>
      <c r="H124" s="24">
        <f t="shared" si="9"/>
        <v>13682.4</v>
      </c>
      <c r="I124" s="24"/>
      <c r="J124" s="284"/>
      <c r="R124" s="20"/>
      <c r="S124" s="20"/>
      <c r="W124" s="199"/>
      <c r="X124" s="151"/>
      <c r="HY124" s="2"/>
      <c r="HZ124" s="2"/>
    </row>
    <row r="125" spans="1:234" ht="18.75">
      <c r="A125" s="256"/>
      <c r="B125" s="315"/>
      <c r="C125" s="315" t="s">
        <v>620</v>
      </c>
      <c r="D125" s="347" t="s">
        <v>5</v>
      </c>
      <c r="E125" s="271" t="s">
        <v>111</v>
      </c>
      <c r="F125" s="64"/>
      <c r="G125" s="203">
        <v>13029</v>
      </c>
      <c r="H125" s="24">
        <f t="shared" si="9"/>
        <v>15634.8</v>
      </c>
      <c r="I125" s="24"/>
      <c r="J125" s="284"/>
      <c r="R125" s="20"/>
      <c r="S125" s="20"/>
      <c r="W125" s="199"/>
      <c r="X125" s="151"/>
      <c r="HY125" s="2"/>
      <c r="HZ125" s="2"/>
    </row>
    <row r="126" spans="1:234" ht="18.75">
      <c r="A126" s="256"/>
      <c r="B126" s="316"/>
      <c r="C126" s="316" t="s">
        <v>620</v>
      </c>
      <c r="D126" s="363" t="s">
        <v>5</v>
      </c>
      <c r="E126" s="271" t="s">
        <v>110</v>
      </c>
      <c r="F126" s="64"/>
      <c r="G126" s="203">
        <v>20222</v>
      </c>
      <c r="H126" s="24">
        <f t="shared" si="9"/>
        <v>24266.399999999998</v>
      </c>
      <c r="I126" s="24"/>
      <c r="J126" s="284"/>
      <c r="R126" s="20"/>
      <c r="S126" s="20"/>
      <c r="W126" s="199"/>
      <c r="X126" s="151"/>
      <c r="HY126" s="2"/>
      <c r="HZ126" s="2"/>
    </row>
    <row r="127" spans="1:234" ht="18.75">
      <c r="A127" s="256"/>
      <c r="B127" s="315"/>
      <c r="C127" s="315" t="s">
        <v>621</v>
      </c>
      <c r="D127" s="347" t="s">
        <v>5</v>
      </c>
      <c r="E127" s="271" t="s">
        <v>111</v>
      </c>
      <c r="F127" s="64"/>
      <c r="G127" s="203">
        <v>30972</v>
      </c>
      <c r="H127" s="24">
        <f t="shared" si="9"/>
        <v>37166.400000000001</v>
      </c>
      <c r="I127" s="24"/>
      <c r="J127" s="284"/>
      <c r="R127" s="20"/>
      <c r="S127" s="20"/>
      <c r="W127" s="199"/>
      <c r="X127" s="151"/>
      <c r="HY127" s="2"/>
      <c r="HZ127" s="2"/>
    </row>
    <row r="128" spans="1:234" ht="18.75">
      <c r="A128" s="256"/>
      <c r="B128" s="316"/>
      <c r="C128" s="316" t="s">
        <v>621</v>
      </c>
      <c r="D128" s="363" t="s">
        <v>5</v>
      </c>
      <c r="E128" s="271" t="s">
        <v>110</v>
      </c>
      <c r="F128" s="64"/>
      <c r="G128" s="203">
        <v>39626</v>
      </c>
      <c r="H128" s="24">
        <f t="shared" si="9"/>
        <v>47551.199999999997</v>
      </c>
      <c r="I128" s="24"/>
      <c r="J128" s="284"/>
      <c r="R128" s="20"/>
      <c r="S128" s="20"/>
      <c r="W128" s="199"/>
      <c r="X128" s="151"/>
      <c r="HY128" s="2"/>
      <c r="HZ128" s="2"/>
    </row>
    <row r="129" spans="1:234" ht="18.75">
      <c r="A129" s="256"/>
      <c r="B129" s="315"/>
      <c r="C129" s="315" t="s">
        <v>622</v>
      </c>
      <c r="D129" s="347" t="s">
        <v>5</v>
      </c>
      <c r="E129" s="271" t="s">
        <v>111</v>
      </c>
      <c r="F129" s="64"/>
      <c r="G129" s="203">
        <v>17138</v>
      </c>
      <c r="H129" s="24">
        <f t="shared" si="9"/>
        <v>20565.599999999999</v>
      </c>
      <c r="I129" s="24"/>
      <c r="J129" s="284"/>
      <c r="R129" s="20"/>
      <c r="S129" s="20"/>
      <c r="W129" s="199"/>
      <c r="X129" s="151"/>
      <c r="HY129" s="2"/>
      <c r="HZ129" s="2"/>
    </row>
    <row r="130" spans="1:234" ht="18.75">
      <c r="A130" s="256"/>
      <c r="B130" s="316"/>
      <c r="C130" s="316" t="s">
        <v>622</v>
      </c>
      <c r="D130" s="363" t="s">
        <v>5</v>
      </c>
      <c r="E130" s="271" t="s">
        <v>110</v>
      </c>
      <c r="F130" s="64"/>
      <c r="G130" s="203">
        <v>21496</v>
      </c>
      <c r="H130" s="24">
        <f t="shared" si="9"/>
        <v>25795.200000000001</v>
      </c>
      <c r="I130" s="24"/>
      <c r="J130" s="284"/>
      <c r="R130" s="20"/>
      <c r="S130" s="20"/>
      <c r="W130" s="199"/>
      <c r="X130" s="151"/>
      <c r="HY130" s="2"/>
      <c r="HZ130" s="2"/>
    </row>
    <row r="131" spans="1:234" ht="18.75">
      <c r="A131" s="256"/>
      <c r="B131" s="315"/>
      <c r="C131" s="315" t="s">
        <v>623</v>
      </c>
      <c r="D131" s="347" t="s">
        <v>5</v>
      </c>
      <c r="E131" s="271" t="s">
        <v>111</v>
      </c>
      <c r="F131" s="64"/>
      <c r="G131" s="203">
        <v>30972</v>
      </c>
      <c r="H131" s="24">
        <f t="shared" si="9"/>
        <v>37166.400000000001</v>
      </c>
      <c r="I131" s="24"/>
      <c r="J131" s="284"/>
      <c r="R131" s="20"/>
      <c r="S131" s="20"/>
      <c r="W131" s="199"/>
      <c r="X131" s="151"/>
      <c r="HY131" s="2"/>
      <c r="HZ131" s="2"/>
    </row>
    <row r="132" spans="1:234" ht="18.75">
      <c r="A132" s="256"/>
      <c r="B132" s="316"/>
      <c r="C132" s="316" t="s">
        <v>623</v>
      </c>
      <c r="D132" s="363" t="s">
        <v>5</v>
      </c>
      <c r="E132" s="271" t="s">
        <v>110</v>
      </c>
      <c r="F132" s="64"/>
      <c r="G132" s="203">
        <v>39626</v>
      </c>
      <c r="H132" s="24">
        <f t="shared" si="9"/>
        <v>47551.199999999997</v>
      </c>
      <c r="I132" s="24"/>
      <c r="J132" s="284"/>
      <c r="R132" s="20"/>
      <c r="S132" s="20"/>
      <c r="W132" s="199"/>
      <c r="X132" s="151"/>
      <c r="HY132" s="2"/>
      <c r="HZ132" s="2"/>
    </row>
    <row r="133" spans="1:234" ht="18.75">
      <c r="A133" s="256"/>
      <c r="B133" s="315"/>
      <c r="C133" s="315" t="s">
        <v>624</v>
      </c>
      <c r="D133" s="347" t="s">
        <v>5</v>
      </c>
      <c r="E133" s="271" t="s">
        <v>111</v>
      </c>
      <c r="F133" s="64"/>
      <c r="G133" s="203">
        <v>22290</v>
      </c>
      <c r="H133" s="24">
        <f t="shared" si="9"/>
        <v>26748</v>
      </c>
      <c r="I133" s="24"/>
      <c r="J133" s="284"/>
      <c r="R133" s="20"/>
      <c r="S133" s="20"/>
      <c r="W133" s="199"/>
      <c r="X133" s="151"/>
      <c r="HY133" s="2"/>
      <c r="HZ133" s="2"/>
    </row>
    <row r="134" spans="1:234" ht="18.75">
      <c r="A134" s="256"/>
      <c r="B134" s="316"/>
      <c r="C134" s="316" t="s">
        <v>624</v>
      </c>
      <c r="D134" s="363" t="s">
        <v>5</v>
      </c>
      <c r="E134" s="271" t="s">
        <v>110</v>
      </c>
      <c r="F134" s="64"/>
      <c r="G134" s="203">
        <v>25073</v>
      </c>
      <c r="H134" s="24">
        <f t="shared" si="9"/>
        <v>30087.599999999999</v>
      </c>
      <c r="I134" s="24"/>
      <c r="J134" s="284"/>
      <c r="R134" s="20"/>
      <c r="S134" s="20"/>
      <c r="W134" s="199"/>
      <c r="X134" s="151"/>
      <c r="HY134" s="2"/>
      <c r="HZ134" s="2"/>
    </row>
    <row r="135" spans="1:234" ht="18.75">
      <c r="A135" s="256"/>
      <c r="B135" s="315"/>
      <c r="C135" s="315" t="s">
        <v>625</v>
      </c>
      <c r="D135" s="347" t="s">
        <v>5</v>
      </c>
      <c r="E135" s="271" t="s">
        <v>111</v>
      </c>
      <c r="F135" s="64"/>
      <c r="G135" s="203">
        <v>22290</v>
      </c>
      <c r="H135" s="24">
        <f t="shared" si="9"/>
        <v>26748</v>
      </c>
      <c r="I135" s="24"/>
      <c r="J135" s="284"/>
      <c r="R135" s="20"/>
      <c r="S135" s="20"/>
      <c r="W135" s="199"/>
      <c r="X135" s="151"/>
      <c r="HY135" s="2"/>
      <c r="HZ135" s="2"/>
    </row>
    <row r="136" spans="1:234" ht="18.75">
      <c r="A136" s="256"/>
      <c r="B136" s="316"/>
      <c r="C136" s="316" t="s">
        <v>625</v>
      </c>
      <c r="D136" s="363" t="s">
        <v>5</v>
      </c>
      <c r="E136" s="271" t="s">
        <v>110</v>
      </c>
      <c r="F136" s="64"/>
      <c r="G136" s="203">
        <v>25073</v>
      </c>
      <c r="H136" s="24">
        <f t="shared" si="9"/>
        <v>30087.599999999999</v>
      </c>
      <c r="I136" s="24"/>
      <c r="J136" s="284"/>
      <c r="R136" s="20"/>
      <c r="S136" s="20"/>
      <c r="W136" s="199"/>
      <c r="X136" s="151"/>
      <c r="HY136" s="2"/>
      <c r="HZ136" s="2"/>
    </row>
    <row r="137" spans="1:234" ht="18.75">
      <c r="A137" s="256"/>
      <c r="B137" s="315"/>
      <c r="C137" s="315" t="s">
        <v>626</v>
      </c>
      <c r="D137" s="347" t="s">
        <v>5</v>
      </c>
      <c r="E137" s="271" t="s">
        <v>111</v>
      </c>
      <c r="F137" s="64"/>
      <c r="G137" s="203">
        <v>34445</v>
      </c>
      <c r="H137" s="24">
        <f t="shared" si="9"/>
        <v>41334</v>
      </c>
      <c r="I137" s="24"/>
      <c r="J137" s="284"/>
      <c r="R137" s="20"/>
      <c r="S137" s="20"/>
      <c r="W137" s="199"/>
      <c r="X137" s="151"/>
      <c r="HY137" s="2"/>
      <c r="HZ137" s="2"/>
    </row>
    <row r="138" spans="1:234" ht="18.75">
      <c r="A138" s="256"/>
      <c r="B138" s="316"/>
      <c r="C138" s="316" t="s">
        <v>626</v>
      </c>
      <c r="D138" s="363" t="s">
        <v>5</v>
      </c>
      <c r="E138" s="271" t="s">
        <v>110</v>
      </c>
      <c r="F138" s="64"/>
      <c r="G138" s="203">
        <v>44477</v>
      </c>
      <c r="H138" s="24">
        <f t="shared" si="9"/>
        <v>53372.4</v>
      </c>
      <c r="I138" s="24"/>
      <c r="J138" s="284"/>
      <c r="R138" s="20"/>
      <c r="S138" s="20"/>
      <c r="W138" s="199"/>
      <c r="X138" s="151"/>
      <c r="HY138" s="2"/>
      <c r="HZ138" s="2"/>
    </row>
    <row r="139" spans="1:234" ht="18.75">
      <c r="A139" s="256"/>
      <c r="B139" s="315"/>
      <c r="C139" s="315" t="s">
        <v>627</v>
      </c>
      <c r="D139" s="347" t="s">
        <v>5</v>
      </c>
      <c r="E139" s="271" t="s">
        <v>111</v>
      </c>
      <c r="F139" s="64"/>
      <c r="G139" s="203">
        <v>11759</v>
      </c>
      <c r="H139" s="24">
        <f t="shared" ref="H139:H160" si="10">G139*1.2</f>
        <v>14110.8</v>
      </c>
      <c r="I139" s="24"/>
      <c r="J139" s="284"/>
      <c r="R139" s="20"/>
      <c r="S139" s="20"/>
      <c r="W139" s="199"/>
      <c r="X139" s="151"/>
      <c r="HY139" s="2"/>
      <c r="HZ139" s="2"/>
    </row>
    <row r="140" spans="1:234" ht="18.75">
      <c r="A140" s="256"/>
      <c r="B140" s="316"/>
      <c r="C140" s="316" t="s">
        <v>627</v>
      </c>
      <c r="D140" s="363" t="s">
        <v>5</v>
      </c>
      <c r="E140" s="271" t="s">
        <v>110</v>
      </c>
      <c r="F140" s="64"/>
      <c r="G140" s="203">
        <v>14586</v>
      </c>
      <c r="H140" s="24">
        <f t="shared" si="10"/>
        <v>17503.2</v>
      </c>
      <c r="I140" s="24"/>
      <c r="J140" s="284"/>
      <c r="R140" s="20"/>
      <c r="S140" s="20"/>
      <c r="W140" s="199"/>
      <c r="X140" s="151"/>
      <c r="HY140" s="2"/>
      <c r="HZ140" s="2"/>
    </row>
    <row r="141" spans="1:234" ht="18.75">
      <c r="A141" s="256"/>
      <c r="B141" s="315"/>
      <c r="C141" s="315" t="s">
        <v>628</v>
      </c>
      <c r="D141" s="347" t="s">
        <v>5</v>
      </c>
      <c r="E141" s="271" t="s">
        <v>111</v>
      </c>
      <c r="F141" s="64"/>
      <c r="G141" s="203">
        <v>22290</v>
      </c>
      <c r="H141" s="24">
        <f t="shared" si="10"/>
        <v>26748</v>
      </c>
      <c r="I141" s="24"/>
      <c r="J141" s="284"/>
      <c r="R141" s="20"/>
      <c r="S141" s="20"/>
      <c r="W141" s="199"/>
      <c r="X141" s="151"/>
      <c r="HY141" s="2"/>
      <c r="HZ141" s="2"/>
    </row>
    <row r="142" spans="1:234" ht="18.75">
      <c r="A142" s="256"/>
      <c r="B142" s="316"/>
      <c r="C142" s="316" t="s">
        <v>628</v>
      </c>
      <c r="D142" s="363" t="s">
        <v>5</v>
      </c>
      <c r="E142" s="271" t="s">
        <v>110</v>
      </c>
      <c r="F142" s="64"/>
      <c r="G142" s="203">
        <v>25073</v>
      </c>
      <c r="H142" s="24">
        <f t="shared" si="10"/>
        <v>30087.599999999999</v>
      </c>
      <c r="I142" s="24"/>
      <c r="J142" s="284"/>
      <c r="R142" s="20"/>
      <c r="S142" s="20"/>
      <c r="W142" s="199"/>
      <c r="X142" s="151"/>
      <c r="HY142" s="2"/>
      <c r="HZ142" s="2"/>
    </row>
    <row r="143" spans="1:234" ht="18.75">
      <c r="A143" s="256"/>
      <c r="B143" s="315"/>
      <c r="C143" s="315" t="s">
        <v>629</v>
      </c>
      <c r="D143" s="347" t="s">
        <v>5</v>
      </c>
      <c r="E143" s="271" t="s">
        <v>111</v>
      </c>
      <c r="F143" s="64"/>
      <c r="G143" s="203">
        <v>15344</v>
      </c>
      <c r="H143" s="24">
        <f t="shared" si="10"/>
        <v>18412.8</v>
      </c>
      <c r="I143" s="24"/>
      <c r="J143" s="284"/>
      <c r="R143" s="20"/>
      <c r="S143" s="20"/>
      <c r="W143" s="199"/>
      <c r="X143" s="151"/>
      <c r="HY143" s="2"/>
      <c r="HZ143" s="2"/>
    </row>
    <row r="144" spans="1:234" ht="18.75">
      <c r="A144" s="256"/>
      <c r="B144" s="316"/>
      <c r="C144" s="316" t="s">
        <v>629</v>
      </c>
      <c r="D144" s="363" t="s">
        <v>5</v>
      </c>
      <c r="E144" s="271" t="s">
        <v>110</v>
      </c>
      <c r="F144" s="64"/>
      <c r="G144" s="203">
        <v>20222</v>
      </c>
      <c r="H144" s="24">
        <f t="shared" si="10"/>
        <v>24266.399999999998</v>
      </c>
      <c r="I144" s="24"/>
      <c r="J144" s="284"/>
      <c r="R144" s="20"/>
      <c r="S144" s="20"/>
      <c r="W144" s="199"/>
      <c r="X144" s="151"/>
      <c r="HY144" s="2"/>
      <c r="HZ144" s="2"/>
    </row>
    <row r="145" spans="1:234" ht="18.75">
      <c r="A145" s="256"/>
      <c r="B145" s="315"/>
      <c r="C145" s="315" t="s">
        <v>630</v>
      </c>
      <c r="D145" s="347" t="s">
        <v>5</v>
      </c>
      <c r="E145" s="271" t="s">
        <v>111</v>
      </c>
      <c r="F145" s="64"/>
      <c r="G145" s="203">
        <v>34445</v>
      </c>
      <c r="H145" s="24">
        <f t="shared" si="10"/>
        <v>41334</v>
      </c>
      <c r="I145" s="24"/>
      <c r="J145" s="284"/>
      <c r="R145" s="20"/>
      <c r="S145" s="20"/>
      <c r="W145" s="199"/>
      <c r="X145" s="151"/>
      <c r="HY145" s="2"/>
      <c r="HZ145" s="2"/>
    </row>
    <row r="146" spans="1:234" ht="18.75">
      <c r="A146" s="256"/>
      <c r="B146" s="316"/>
      <c r="C146" s="316" t="s">
        <v>630</v>
      </c>
      <c r="D146" s="363" t="s">
        <v>5</v>
      </c>
      <c r="E146" s="271" t="s">
        <v>110</v>
      </c>
      <c r="F146" s="64"/>
      <c r="G146" s="203">
        <v>44477</v>
      </c>
      <c r="H146" s="24">
        <f t="shared" si="10"/>
        <v>53372.4</v>
      </c>
      <c r="I146" s="24"/>
      <c r="J146" s="284"/>
      <c r="R146" s="20"/>
      <c r="S146" s="20"/>
      <c r="W146" s="199"/>
      <c r="X146" s="151"/>
      <c r="HY146" s="2"/>
      <c r="HZ146" s="2"/>
    </row>
    <row r="147" spans="1:234" ht="18.75">
      <c r="A147" s="256"/>
      <c r="B147" s="315"/>
      <c r="C147" s="315" t="s">
        <v>180</v>
      </c>
      <c r="D147" s="347" t="s">
        <v>5</v>
      </c>
      <c r="E147" s="271" t="s">
        <v>111</v>
      </c>
      <c r="F147" s="64"/>
      <c r="G147" s="203">
        <v>32159</v>
      </c>
      <c r="H147" s="24">
        <f t="shared" si="10"/>
        <v>38590.799999999996</v>
      </c>
      <c r="I147" s="24"/>
      <c r="J147" s="284"/>
      <c r="R147" s="20"/>
      <c r="S147" s="20"/>
      <c r="W147" s="199"/>
      <c r="X147" s="151"/>
      <c r="HY147" s="2"/>
      <c r="HZ147" s="2"/>
    </row>
    <row r="148" spans="1:234" ht="18.75">
      <c r="A148" s="256"/>
      <c r="B148" s="316"/>
      <c r="C148" s="316" t="s">
        <v>180</v>
      </c>
      <c r="D148" s="363" t="s">
        <v>5</v>
      </c>
      <c r="E148" s="271" t="s">
        <v>110</v>
      </c>
      <c r="F148" s="64"/>
      <c r="G148" s="203">
        <v>34806</v>
      </c>
      <c r="H148" s="24">
        <f t="shared" si="10"/>
        <v>41767.199999999997</v>
      </c>
      <c r="I148" s="24"/>
      <c r="J148" s="284"/>
      <c r="R148" s="20"/>
      <c r="S148" s="20"/>
      <c r="W148" s="199"/>
      <c r="X148" s="151"/>
      <c r="HY148" s="2"/>
      <c r="HZ148" s="2"/>
    </row>
    <row r="149" spans="1:234" ht="18.75">
      <c r="A149" s="256"/>
      <c r="B149" s="315"/>
      <c r="C149" s="315" t="s">
        <v>631</v>
      </c>
      <c r="D149" s="347" t="s">
        <v>5</v>
      </c>
      <c r="E149" s="271" t="s">
        <v>111</v>
      </c>
      <c r="F149" s="64"/>
      <c r="G149" s="203">
        <v>22637</v>
      </c>
      <c r="H149" s="24">
        <f t="shared" si="10"/>
        <v>27164.399999999998</v>
      </c>
      <c r="I149" s="24"/>
      <c r="J149" s="284"/>
      <c r="R149" s="20"/>
      <c r="S149" s="20"/>
      <c r="W149" s="199"/>
      <c r="X149" s="151"/>
      <c r="HY149" s="2"/>
      <c r="HZ149" s="2"/>
    </row>
    <row r="150" spans="1:234" ht="18.75">
      <c r="A150" s="256"/>
      <c r="B150" s="316"/>
      <c r="C150" s="316" t="s">
        <v>631</v>
      </c>
      <c r="D150" s="363" t="s">
        <v>5</v>
      </c>
      <c r="E150" s="271" t="s">
        <v>110</v>
      </c>
      <c r="F150" s="64"/>
      <c r="G150" s="203">
        <v>26043</v>
      </c>
      <c r="H150" s="24">
        <f t="shared" si="10"/>
        <v>31251.599999999999</v>
      </c>
      <c r="I150" s="24"/>
      <c r="J150" s="284"/>
      <c r="R150" s="20"/>
      <c r="S150" s="20"/>
      <c r="W150" s="199"/>
      <c r="X150" s="151"/>
      <c r="HY150" s="2"/>
      <c r="HZ150" s="2"/>
    </row>
    <row r="151" spans="1:234" ht="18.75">
      <c r="A151" s="256"/>
      <c r="B151" s="315"/>
      <c r="C151" s="315" t="s">
        <v>179</v>
      </c>
      <c r="D151" s="347" t="s">
        <v>5</v>
      </c>
      <c r="E151" s="271" t="s">
        <v>111</v>
      </c>
      <c r="F151" s="64"/>
      <c r="G151" s="203">
        <v>17138</v>
      </c>
      <c r="H151" s="24">
        <f t="shared" si="10"/>
        <v>20565.599999999999</v>
      </c>
      <c r="I151" s="24"/>
      <c r="J151" s="284"/>
      <c r="R151" s="20"/>
      <c r="S151" s="20"/>
      <c r="W151" s="199"/>
      <c r="X151" s="151"/>
      <c r="HY151" s="2"/>
      <c r="HZ151" s="2"/>
    </row>
    <row r="152" spans="1:234" ht="18.75">
      <c r="A152" s="256"/>
      <c r="B152" s="316"/>
      <c r="C152" s="316" t="s">
        <v>179</v>
      </c>
      <c r="D152" s="363" t="s">
        <v>5</v>
      </c>
      <c r="E152" s="271" t="s">
        <v>110</v>
      </c>
      <c r="F152" s="64"/>
      <c r="G152" s="203">
        <v>21496</v>
      </c>
      <c r="H152" s="24">
        <f t="shared" si="10"/>
        <v>25795.200000000001</v>
      </c>
      <c r="I152" s="24"/>
      <c r="J152" s="284"/>
      <c r="R152" s="20"/>
      <c r="S152" s="20"/>
      <c r="W152" s="199"/>
      <c r="X152" s="151"/>
      <c r="HY152" s="2"/>
      <c r="HZ152" s="2"/>
    </row>
    <row r="153" spans="1:234" ht="18.75">
      <c r="A153" s="256"/>
      <c r="B153" s="315"/>
      <c r="C153" s="315" t="s">
        <v>632</v>
      </c>
      <c r="D153" s="347" t="s">
        <v>5</v>
      </c>
      <c r="E153" s="271" t="s">
        <v>111</v>
      </c>
      <c r="F153" s="64"/>
      <c r="G153" s="203">
        <v>22290</v>
      </c>
      <c r="H153" s="24">
        <f t="shared" si="10"/>
        <v>26748</v>
      </c>
      <c r="I153" s="24"/>
      <c r="J153" s="284"/>
      <c r="R153" s="20"/>
      <c r="S153" s="20"/>
      <c r="W153" s="199"/>
      <c r="X153" s="151"/>
      <c r="HY153" s="2"/>
      <c r="HZ153" s="2"/>
    </row>
    <row r="154" spans="1:234" ht="18.75">
      <c r="A154" s="256"/>
      <c r="B154" s="316"/>
      <c r="C154" s="316" t="s">
        <v>632</v>
      </c>
      <c r="D154" s="363" t="s">
        <v>5</v>
      </c>
      <c r="E154" s="271" t="s">
        <v>110</v>
      </c>
      <c r="F154" s="201"/>
      <c r="G154" s="203">
        <v>25073</v>
      </c>
      <c r="H154" s="24">
        <f t="shared" si="10"/>
        <v>30087.599999999999</v>
      </c>
      <c r="I154" s="24"/>
      <c r="J154" s="284"/>
      <c r="R154" s="20"/>
      <c r="S154" s="20"/>
      <c r="W154" s="199"/>
      <c r="X154" s="151"/>
      <c r="HY154" s="2"/>
      <c r="HZ154" s="2"/>
    </row>
    <row r="155" spans="1:234" ht="18.75">
      <c r="A155" s="256"/>
      <c r="B155" s="315"/>
      <c r="C155" s="315" t="s">
        <v>633</v>
      </c>
      <c r="D155" s="347" t="s">
        <v>5</v>
      </c>
      <c r="E155" s="271" t="s">
        <v>111</v>
      </c>
      <c r="F155" s="201"/>
      <c r="G155" s="203">
        <v>22637</v>
      </c>
      <c r="H155" s="24">
        <f t="shared" si="10"/>
        <v>27164.399999999998</v>
      </c>
      <c r="I155" s="24"/>
      <c r="J155" s="284"/>
      <c r="R155" s="20"/>
      <c r="S155" s="20"/>
      <c r="W155" s="199"/>
      <c r="X155" s="151"/>
      <c r="HY155" s="2"/>
      <c r="HZ155" s="2"/>
    </row>
    <row r="156" spans="1:234" ht="18.75">
      <c r="A156" s="256"/>
      <c r="B156" s="316"/>
      <c r="C156" s="316" t="s">
        <v>633</v>
      </c>
      <c r="D156" s="363" t="s">
        <v>5</v>
      </c>
      <c r="E156" s="271" t="s">
        <v>110</v>
      </c>
      <c r="F156" s="201"/>
      <c r="G156" s="203">
        <v>26043</v>
      </c>
      <c r="H156" s="24">
        <f t="shared" si="10"/>
        <v>31251.599999999999</v>
      </c>
      <c r="I156" s="24"/>
      <c r="J156" s="284"/>
      <c r="R156" s="20"/>
      <c r="S156" s="20"/>
      <c r="W156" s="199"/>
      <c r="X156" s="151"/>
      <c r="HY156" s="2"/>
      <c r="HZ156" s="2"/>
    </row>
    <row r="157" spans="1:234" ht="18.75">
      <c r="A157" s="256"/>
      <c r="B157" s="315"/>
      <c r="C157" s="315" t="s">
        <v>634</v>
      </c>
      <c r="D157" s="347" t="s">
        <v>5</v>
      </c>
      <c r="E157" s="271" t="s">
        <v>111</v>
      </c>
      <c r="F157" s="201"/>
      <c r="G157" s="203">
        <v>32159</v>
      </c>
      <c r="H157" s="24">
        <f t="shared" si="10"/>
        <v>38590.799999999996</v>
      </c>
      <c r="I157" s="24"/>
      <c r="J157" s="284"/>
      <c r="R157" s="20"/>
      <c r="S157" s="20"/>
      <c r="W157" s="199"/>
      <c r="X157" s="151"/>
      <c r="HY157" s="2"/>
      <c r="HZ157" s="2"/>
    </row>
    <row r="158" spans="1:234" ht="18.75">
      <c r="A158" s="256"/>
      <c r="B158" s="316"/>
      <c r="C158" s="316" t="s">
        <v>634</v>
      </c>
      <c r="D158" s="363" t="s">
        <v>5</v>
      </c>
      <c r="E158" s="271" t="s">
        <v>110</v>
      </c>
      <c r="F158" s="201"/>
      <c r="G158" s="203">
        <v>34806</v>
      </c>
      <c r="H158" s="24">
        <f t="shared" si="10"/>
        <v>41767.199999999997</v>
      </c>
      <c r="I158" s="24"/>
      <c r="J158" s="284"/>
      <c r="R158" s="20"/>
      <c r="S158" s="20"/>
      <c r="W158" s="199"/>
      <c r="X158" s="151"/>
      <c r="HY158" s="2"/>
      <c r="HZ158" s="2"/>
    </row>
    <row r="159" spans="1:234" ht="18.75">
      <c r="A159" s="256"/>
      <c r="B159" s="315"/>
      <c r="C159" s="315" t="s">
        <v>635</v>
      </c>
      <c r="D159" s="347" t="s">
        <v>5</v>
      </c>
      <c r="E159" s="271" t="s">
        <v>111</v>
      </c>
      <c r="F159" s="201"/>
      <c r="G159" s="203">
        <v>34445</v>
      </c>
      <c r="H159" s="24">
        <f t="shared" si="10"/>
        <v>41334</v>
      </c>
      <c r="I159" s="24"/>
      <c r="J159" s="284"/>
      <c r="R159" s="20"/>
      <c r="S159" s="20"/>
      <c r="W159" s="199"/>
      <c r="X159" s="151"/>
      <c r="HY159" s="2"/>
      <c r="HZ159" s="2"/>
    </row>
    <row r="160" spans="1:234" ht="18.75">
      <c r="A160" s="256"/>
      <c r="B160" s="316"/>
      <c r="C160" s="316"/>
      <c r="D160" s="363" t="s">
        <v>5</v>
      </c>
      <c r="E160" s="271" t="s">
        <v>110</v>
      </c>
      <c r="F160" s="201"/>
      <c r="G160" s="203">
        <v>44477</v>
      </c>
      <c r="H160" s="24">
        <f t="shared" si="10"/>
        <v>53372.4</v>
      </c>
      <c r="I160" s="24"/>
      <c r="J160" s="284"/>
      <c r="R160" s="20"/>
      <c r="S160" s="20"/>
      <c r="W160" s="199"/>
      <c r="X160" s="151"/>
      <c r="HY160" s="2"/>
      <c r="HZ160" s="2"/>
    </row>
    <row r="161" spans="1:234" ht="18.75">
      <c r="A161" s="256"/>
      <c r="B161" s="111"/>
      <c r="C161" s="111" t="s">
        <v>643</v>
      </c>
      <c r="D161" s="141"/>
      <c r="E161" s="64"/>
      <c r="F161" s="201"/>
      <c r="G161" s="24"/>
      <c r="H161" s="24"/>
      <c r="I161" s="24"/>
      <c r="J161" s="284"/>
      <c r="R161" s="20"/>
      <c r="S161" s="20"/>
      <c r="W161" s="199"/>
      <c r="X161" s="151"/>
      <c r="HY161" s="2"/>
      <c r="HZ161" s="2"/>
    </row>
    <row r="162" spans="1:234" ht="18.75">
      <c r="A162" s="256"/>
      <c r="B162" s="315"/>
      <c r="C162" s="315" t="s">
        <v>637</v>
      </c>
      <c r="D162" s="347" t="s">
        <v>5</v>
      </c>
      <c r="E162" s="271" t="s">
        <v>111</v>
      </c>
      <c r="F162" s="201"/>
      <c r="G162" s="203">
        <v>32159</v>
      </c>
      <c r="H162" s="24">
        <f t="shared" ref="H162:H196" si="11">G162*1.2</f>
        <v>38590.799999999996</v>
      </c>
      <c r="I162" s="24"/>
      <c r="J162" s="284"/>
      <c r="R162" s="20"/>
      <c r="S162" s="20"/>
      <c r="W162" s="199"/>
      <c r="X162" s="151"/>
      <c r="HY162" s="2"/>
      <c r="HZ162" s="2"/>
    </row>
    <row r="163" spans="1:234" ht="18.75">
      <c r="A163" s="256"/>
      <c r="B163" s="316"/>
      <c r="C163" s="316" t="s">
        <v>637</v>
      </c>
      <c r="D163" s="363" t="s">
        <v>5</v>
      </c>
      <c r="E163" s="271" t="s">
        <v>110</v>
      </c>
      <c r="F163" s="201"/>
      <c r="G163" s="203">
        <v>34806</v>
      </c>
      <c r="H163" s="24">
        <f t="shared" si="11"/>
        <v>41767.199999999997</v>
      </c>
      <c r="I163" s="24"/>
      <c r="J163" s="284"/>
      <c r="R163" s="20"/>
      <c r="S163" s="20"/>
      <c r="W163" s="199"/>
      <c r="X163" s="151"/>
      <c r="HY163" s="2"/>
      <c r="HZ163" s="2"/>
    </row>
    <row r="164" spans="1:234" ht="18.75">
      <c r="A164" s="256"/>
      <c r="B164" s="315"/>
      <c r="C164" s="315" t="s">
        <v>833</v>
      </c>
      <c r="D164" s="347" t="s">
        <v>5</v>
      </c>
      <c r="E164" s="271" t="s">
        <v>111</v>
      </c>
      <c r="F164" s="201"/>
      <c r="G164" s="203">
        <v>13024</v>
      </c>
      <c r="H164" s="24">
        <f t="shared" si="11"/>
        <v>15628.8</v>
      </c>
      <c r="I164" s="24"/>
      <c r="J164" s="284"/>
      <c r="R164" s="20"/>
      <c r="S164" s="20"/>
      <c r="W164" s="199"/>
      <c r="X164" s="151"/>
      <c r="HY164" s="2"/>
      <c r="HZ164" s="2"/>
    </row>
    <row r="165" spans="1:234" ht="18.75">
      <c r="A165" s="256"/>
      <c r="B165" s="316"/>
      <c r="C165" s="316" t="s">
        <v>638</v>
      </c>
      <c r="D165" s="363" t="s">
        <v>5</v>
      </c>
      <c r="E165" s="271" t="s">
        <v>110</v>
      </c>
      <c r="F165" s="201"/>
      <c r="G165" s="203">
        <v>17797</v>
      </c>
      <c r="H165" s="24">
        <f t="shared" si="11"/>
        <v>21356.399999999998</v>
      </c>
      <c r="I165" s="24"/>
      <c r="J165" s="284"/>
      <c r="R165" s="20"/>
      <c r="S165" s="20"/>
      <c r="W165" s="199"/>
      <c r="X165" s="151"/>
      <c r="HY165" s="2"/>
      <c r="HZ165" s="2"/>
    </row>
    <row r="166" spans="1:234" ht="18.75">
      <c r="A166" s="256"/>
      <c r="B166" s="315"/>
      <c r="C166" s="315" t="s">
        <v>639</v>
      </c>
      <c r="D166" s="347" t="s">
        <v>5</v>
      </c>
      <c r="E166" s="271" t="s">
        <v>111</v>
      </c>
      <c r="F166" s="201"/>
      <c r="G166" s="203">
        <v>17138</v>
      </c>
      <c r="H166" s="24">
        <f t="shared" si="11"/>
        <v>20565.599999999999</v>
      </c>
      <c r="I166" s="24"/>
      <c r="J166" s="284"/>
      <c r="R166" s="20"/>
      <c r="S166" s="20"/>
      <c r="W166" s="199"/>
      <c r="X166" s="151"/>
      <c r="HY166" s="2"/>
      <c r="HZ166" s="2"/>
    </row>
    <row r="167" spans="1:234" ht="18.75">
      <c r="A167" s="256"/>
      <c r="B167" s="316"/>
      <c r="C167" s="316" t="s">
        <v>639</v>
      </c>
      <c r="D167" s="363" t="s">
        <v>5</v>
      </c>
      <c r="E167" s="271" t="s">
        <v>110</v>
      </c>
      <c r="F167" s="201"/>
      <c r="G167" s="203">
        <v>21496</v>
      </c>
      <c r="H167" s="24">
        <f t="shared" si="11"/>
        <v>25795.200000000001</v>
      </c>
      <c r="I167" s="24"/>
      <c r="J167" s="284"/>
      <c r="R167" s="20"/>
      <c r="S167" s="20"/>
      <c r="W167" s="199"/>
      <c r="X167" s="151"/>
      <c r="HY167" s="2"/>
      <c r="HZ167" s="2"/>
    </row>
    <row r="168" spans="1:234" ht="18.75">
      <c r="A168" s="256"/>
      <c r="B168" s="315"/>
      <c r="C168" s="315" t="s">
        <v>720</v>
      </c>
      <c r="D168" s="347" t="s">
        <v>5</v>
      </c>
      <c r="E168" s="271" t="s">
        <v>111</v>
      </c>
      <c r="F168" s="201"/>
      <c r="G168" s="203">
        <v>22637</v>
      </c>
      <c r="H168" s="24">
        <f t="shared" si="11"/>
        <v>27164.399999999998</v>
      </c>
      <c r="I168" s="24"/>
      <c r="J168" s="284"/>
      <c r="R168" s="20"/>
      <c r="S168" s="20"/>
      <c r="W168" s="199"/>
      <c r="X168" s="151"/>
      <c r="HY168" s="2"/>
      <c r="HZ168" s="2"/>
    </row>
    <row r="169" spans="1:234" ht="18.75">
      <c r="A169" s="256"/>
      <c r="B169" s="316"/>
      <c r="C169" s="316" t="s">
        <v>720</v>
      </c>
      <c r="D169" s="363" t="s">
        <v>5</v>
      </c>
      <c r="E169" s="271" t="s">
        <v>110</v>
      </c>
      <c r="F169" s="201"/>
      <c r="G169" s="203">
        <v>26043</v>
      </c>
      <c r="H169" s="24">
        <f t="shared" si="11"/>
        <v>31251.599999999999</v>
      </c>
      <c r="I169" s="24"/>
      <c r="J169" s="284"/>
      <c r="R169" s="20"/>
      <c r="S169" s="20"/>
      <c r="W169" s="199"/>
      <c r="X169" s="151"/>
      <c r="HY169" s="2"/>
      <c r="HZ169" s="2"/>
    </row>
    <row r="170" spans="1:234" ht="18.75">
      <c r="A170" s="256"/>
      <c r="B170" s="315"/>
      <c r="C170" s="315" t="s">
        <v>872</v>
      </c>
      <c r="D170" s="347" t="s">
        <v>5</v>
      </c>
      <c r="E170" s="271" t="s">
        <v>111</v>
      </c>
      <c r="F170" s="201"/>
      <c r="G170" s="203">
        <v>26391</v>
      </c>
      <c r="H170" s="24">
        <f t="shared" si="11"/>
        <v>31669.199999999997</v>
      </c>
      <c r="I170" s="24"/>
      <c r="J170" s="284"/>
      <c r="R170" s="20"/>
      <c r="S170" s="20"/>
      <c r="W170" s="199"/>
      <c r="X170" s="151"/>
      <c r="HY170" s="2"/>
      <c r="HZ170" s="2"/>
    </row>
    <row r="171" spans="1:234" ht="18.75">
      <c r="A171" s="256"/>
      <c r="B171" s="316"/>
      <c r="C171" s="316" t="s">
        <v>720</v>
      </c>
      <c r="D171" s="363" t="s">
        <v>5</v>
      </c>
      <c r="E171" s="271" t="s">
        <v>110</v>
      </c>
      <c r="F171" s="201"/>
      <c r="G171" s="203">
        <v>28911</v>
      </c>
      <c r="H171" s="24">
        <f t="shared" si="11"/>
        <v>34693.199999999997</v>
      </c>
      <c r="I171" s="24"/>
      <c r="J171" s="284"/>
      <c r="R171" s="20"/>
      <c r="S171" s="20"/>
      <c r="W171" s="199"/>
      <c r="X171" s="151"/>
      <c r="HY171" s="2"/>
      <c r="HZ171" s="2"/>
    </row>
    <row r="172" spans="1:234" ht="18.75" customHeight="1">
      <c r="A172" s="256"/>
      <c r="B172" s="315"/>
      <c r="C172" s="315" t="s">
        <v>829</v>
      </c>
      <c r="D172" s="347" t="s">
        <v>5</v>
      </c>
      <c r="E172" s="271" t="s">
        <v>111</v>
      </c>
      <c r="F172" s="201"/>
      <c r="G172" s="203">
        <v>30381</v>
      </c>
      <c r="H172" s="24">
        <f t="shared" si="11"/>
        <v>36457.199999999997</v>
      </c>
      <c r="I172" s="24"/>
      <c r="J172" s="284"/>
      <c r="R172" s="20"/>
      <c r="S172" s="20"/>
      <c r="W172" s="199"/>
      <c r="X172" s="151"/>
      <c r="HY172" s="2"/>
      <c r="HZ172" s="2"/>
    </row>
    <row r="173" spans="1:234" ht="18.75" customHeight="1">
      <c r="A173" s="256"/>
      <c r="B173" s="316"/>
      <c r="C173" s="316" t="s">
        <v>720</v>
      </c>
      <c r="D173" s="363" t="s">
        <v>5</v>
      </c>
      <c r="E173" s="271" t="s">
        <v>110</v>
      </c>
      <c r="F173" s="201"/>
      <c r="G173" s="203">
        <v>33741</v>
      </c>
      <c r="H173" s="24">
        <f t="shared" si="11"/>
        <v>40489.199999999997</v>
      </c>
      <c r="I173" s="24"/>
      <c r="J173" s="284"/>
      <c r="R173" s="20"/>
      <c r="S173" s="20"/>
      <c r="W173" s="199"/>
      <c r="X173" s="151"/>
      <c r="HY173" s="2"/>
      <c r="HZ173" s="2"/>
    </row>
    <row r="174" spans="1:234" ht="18.75">
      <c r="A174" s="256"/>
      <c r="B174" s="315"/>
      <c r="C174" s="337" t="s">
        <v>834</v>
      </c>
      <c r="D174" s="347" t="s">
        <v>5</v>
      </c>
      <c r="E174" s="271" t="s">
        <v>111</v>
      </c>
      <c r="G174" s="203">
        <v>41931</v>
      </c>
      <c r="H174" s="24">
        <f t="shared" si="11"/>
        <v>50317.2</v>
      </c>
      <c r="I174" s="24"/>
      <c r="J174" s="284"/>
      <c r="R174" s="20"/>
      <c r="S174" s="20"/>
      <c r="W174" s="199"/>
      <c r="X174" s="151"/>
      <c r="HY174" s="2"/>
      <c r="HZ174" s="2"/>
    </row>
    <row r="175" spans="1:234" ht="18.75">
      <c r="A175" s="256"/>
      <c r="B175" s="316"/>
      <c r="C175" s="339"/>
      <c r="D175" s="363" t="s">
        <v>5</v>
      </c>
      <c r="E175" s="271" t="s">
        <v>110</v>
      </c>
      <c r="G175" s="203">
        <v>45081</v>
      </c>
      <c r="H175" s="24">
        <f t="shared" si="11"/>
        <v>54097.2</v>
      </c>
      <c r="I175" s="24"/>
      <c r="J175" s="284"/>
      <c r="R175" s="20"/>
      <c r="S175" s="20"/>
      <c r="W175" s="199"/>
      <c r="X175" s="151"/>
      <c r="HY175" s="2"/>
      <c r="HZ175" s="2"/>
    </row>
    <row r="176" spans="1:234" ht="18.75">
      <c r="A176" s="256"/>
      <c r="B176" s="239"/>
      <c r="C176" s="401" t="s">
        <v>835</v>
      </c>
      <c r="D176" s="347" t="s">
        <v>5</v>
      </c>
      <c r="E176" s="271" t="s">
        <v>111</v>
      </c>
      <c r="G176" s="203">
        <v>33741</v>
      </c>
      <c r="H176" s="24">
        <f t="shared" si="11"/>
        <v>40489.199999999997</v>
      </c>
      <c r="I176" s="24"/>
      <c r="J176" s="284"/>
      <c r="R176" s="20"/>
      <c r="S176" s="20"/>
      <c r="W176" s="199"/>
      <c r="X176" s="151"/>
      <c r="HY176" s="2"/>
      <c r="HZ176" s="2"/>
    </row>
    <row r="177" spans="1:234" ht="18.75">
      <c r="A177" s="256"/>
      <c r="B177" s="239"/>
      <c r="C177" s="402"/>
      <c r="D177" s="363" t="s">
        <v>5</v>
      </c>
      <c r="E177" s="271" t="s">
        <v>110</v>
      </c>
      <c r="G177" s="203">
        <v>37206</v>
      </c>
      <c r="H177" s="24">
        <f t="shared" si="11"/>
        <v>44647.199999999997</v>
      </c>
      <c r="I177" s="24"/>
      <c r="J177" s="284"/>
      <c r="R177" s="20"/>
      <c r="S177" s="20"/>
      <c r="W177" s="199"/>
      <c r="X177" s="151"/>
      <c r="HY177" s="2"/>
      <c r="HZ177" s="2"/>
    </row>
    <row r="178" spans="1:234" ht="18.75" customHeight="1">
      <c r="A178" s="256"/>
      <c r="B178" s="315"/>
      <c r="C178" s="401" t="s">
        <v>832</v>
      </c>
      <c r="D178" s="347" t="s">
        <v>5</v>
      </c>
      <c r="E178" s="271" t="s">
        <v>111</v>
      </c>
      <c r="G178" s="203">
        <v>39201</v>
      </c>
      <c r="H178" s="24">
        <f t="shared" si="11"/>
        <v>47041.2</v>
      </c>
      <c r="I178" s="24"/>
      <c r="J178" s="284"/>
      <c r="R178" s="20"/>
      <c r="S178" s="20"/>
      <c r="W178" s="199"/>
      <c r="X178" s="151"/>
      <c r="HY178" s="2"/>
      <c r="HZ178" s="2"/>
    </row>
    <row r="179" spans="1:234" ht="18.75" customHeight="1">
      <c r="A179" s="256"/>
      <c r="B179" s="359"/>
      <c r="C179" s="402"/>
      <c r="D179" s="363" t="s">
        <v>5</v>
      </c>
      <c r="E179" s="271" t="s">
        <v>110</v>
      </c>
      <c r="G179" s="203">
        <v>40881</v>
      </c>
      <c r="H179" s="24">
        <f t="shared" si="11"/>
        <v>49057.2</v>
      </c>
      <c r="I179" s="24"/>
      <c r="J179" s="284"/>
      <c r="R179" s="20"/>
      <c r="S179" s="20"/>
      <c r="W179" s="199"/>
      <c r="X179" s="151"/>
      <c r="HY179" s="2"/>
      <c r="HZ179" s="2"/>
    </row>
    <row r="180" spans="1:234" ht="18.75" customHeight="1">
      <c r="A180" s="256"/>
      <c r="B180" s="359"/>
      <c r="C180" s="315" t="s">
        <v>721</v>
      </c>
      <c r="D180" s="347" t="s">
        <v>5</v>
      </c>
      <c r="E180" s="271" t="s">
        <v>111</v>
      </c>
      <c r="F180" s="140"/>
      <c r="G180" s="203">
        <v>34445</v>
      </c>
      <c r="H180" s="24">
        <f t="shared" si="11"/>
        <v>41334</v>
      </c>
      <c r="I180" s="24"/>
      <c r="J180" s="284"/>
      <c r="R180" s="20"/>
      <c r="S180" s="20"/>
      <c r="W180" s="199"/>
      <c r="X180" s="151"/>
      <c r="HY180" s="2"/>
      <c r="HZ180" s="2"/>
    </row>
    <row r="181" spans="1:234" ht="18.75" customHeight="1">
      <c r="A181" s="256"/>
      <c r="B181" s="359"/>
      <c r="C181" s="316" t="s">
        <v>721</v>
      </c>
      <c r="D181" s="363" t="s">
        <v>5</v>
      </c>
      <c r="E181" s="271" t="s">
        <v>110</v>
      </c>
      <c r="F181" s="140"/>
      <c r="G181" s="203">
        <v>44477</v>
      </c>
      <c r="H181" s="24">
        <f t="shared" si="11"/>
        <v>53372.4</v>
      </c>
      <c r="I181" s="24"/>
      <c r="J181" s="284"/>
      <c r="R181" s="20"/>
      <c r="S181" s="20"/>
      <c r="W181" s="199"/>
      <c r="X181" s="151"/>
      <c r="HY181" s="2"/>
      <c r="HZ181" s="2"/>
    </row>
    <row r="182" spans="1:234" ht="18.75" customHeight="1">
      <c r="A182" s="256"/>
      <c r="B182" s="359"/>
      <c r="C182" s="315" t="s">
        <v>640</v>
      </c>
      <c r="D182" s="347" t="s">
        <v>5</v>
      </c>
      <c r="E182" s="271" t="s">
        <v>111</v>
      </c>
      <c r="F182" s="201"/>
      <c r="G182" s="203">
        <v>44864</v>
      </c>
      <c r="H182" s="24">
        <f t="shared" si="11"/>
        <v>53836.799999999996</v>
      </c>
      <c r="I182" s="24"/>
      <c r="J182" s="284"/>
      <c r="R182" s="20"/>
      <c r="S182" s="20"/>
      <c r="W182" s="199"/>
      <c r="X182" s="151"/>
      <c r="HY182" s="2"/>
      <c r="HZ182" s="2"/>
    </row>
    <row r="183" spans="1:234" ht="18.75" customHeight="1">
      <c r="A183" s="256"/>
      <c r="B183" s="359"/>
      <c r="C183" s="316" t="s">
        <v>640</v>
      </c>
      <c r="D183" s="363" t="s">
        <v>5</v>
      </c>
      <c r="E183" s="271" t="s">
        <v>110</v>
      </c>
      <c r="F183" s="201"/>
      <c r="G183" s="203">
        <v>52967</v>
      </c>
      <c r="H183" s="24">
        <f t="shared" si="11"/>
        <v>63560.399999999994</v>
      </c>
      <c r="I183" s="24"/>
      <c r="J183" s="284"/>
      <c r="R183" s="20"/>
      <c r="S183" s="20"/>
      <c r="W183" s="199"/>
      <c r="X183" s="151"/>
      <c r="HY183" s="2"/>
      <c r="HZ183" s="2"/>
    </row>
    <row r="184" spans="1:234" ht="18.75" customHeight="1">
      <c r="A184" s="256"/>
      <c r="B184" s="359"/>
      <c r="C184" s="374" t="s">
        <v>816</v>
      </c>
      <c r="D184" s="349" t="s">
        <v>5</v>
      </c>
      <c r="E184" s="271" t="s">
        <v>111</v>
      </c>
      <c r="F184" s="201"/>
      <c r="G184" s="203">
        <v>73431</v>
      </c>
      <c r="H184" s="24">
        <f t="shared" si="11"/>
        <v>88117.2</v>
      </c>
      <c r="I184" s="24"/>
      <c r="J184" s="284"/>
      <c r="R184" s="20"/>
      <c r="S184" s="20"/>
      <c r="W184" s="199"/>
      <c r="X184" s="151"/>
      <c r="HY184" s="2"/>
      <c r="HZ184" s="2"/>
    </row>
    <row r="185" spans="1:234" ht="18.75" customHeight="1">
      <c r="A185" s="256"/>
      <c r="B185" s="316"/>
      <c r="C185" s="374"/>
      <c r="D185" s="349"/>
      <c r="E185" s="271" t="s">
        <v>110</v>
      </c>
      <c r="F185" s="201"/>
      <c r="G185" s="203">
        <v>81831</v>
      </c>
      <c r="H185" s="24">
        <f t="shared" si="11"/>
        <v>98197.2</v>
      </c>
      <c r="I185" s="24"/>
      <c r="J185" s="284"/>
      <c r="R185" s="20"/>
      <c r="S185" s="20"/>
      <c r="W185" s="199"/>
      <c r="X185" s="151"/>
      <c r="HY185" s="2"/>
      <c r="HZ185" s="2"/>
    </row>
    <row r="186" spans="1:234" ht="18.75" customHeight="1">
      <c r="A186" s="256"/>
      <c r="B186" s="238"/>
      <c r="C186" s="337" t="s">
        <v>842</v>
      </c>
      <c r="D186" s="347" t="s">
        <v>5</v>
      </c>
      <c r="E186" s="271" t="s">
        <v>111</v>
      </c>
      <c r="G186" s="203">
        <v>31851</v>
      </c>
      <c r="H186" s="24">
        <f t="shared" si="11"/>
        <v>38221.199999999997</v>
      </c>
      <c r="I186" s="24"/>
      <c r="J186" s="284"/>
      <c r="R186" s="20"/>
      <c r="S186" s="20"/>
      <c r="W186" s="199"/>
      <c r="X186" s="151"/>
      <c r="HY186" s="2"/>
      <c r="HZ186" s="2"/>
    </row>
    <row r="187" spans="1:234" ht="18.75" customHeight="1">
      <c r="A187" s="256"/>
      <c r="B187" s="238"/>
      <c r="C187" s="339"/>
      <c r="D187" s="363" t="s">
        <v>5</v>
      </c>
      <c r="E187" s="271" t="s">
        <v>110</v>
      </c>
      <c r="G187" s="203">
        <v>35106</v>
      </c>
      <c r="H187" s="24">
        <f t="shared" si="11"/>
        <v>42127.199999999997</v>
      </c>
      <c r="I187" s="24"/>
      <c r="J187" s="284"/>
      <c r="R187" s="20"/>
      <c r="S187" s="20"/>
      <c r="W187" s="199"/>
      <c r="X187" s="151"/>
      <c r="HY187" s="2"/>
      <c r="HZ187" s="2"/>
    </row>
    <row r="188" spans="1:234" ht="18.75" customHeight="1">
      <c r="A188" s="256"/>
      <c r="B188" s="238"/>
      <c r="C188" s="337" t="s">
        <v>849</v>
      </c>
      <c r="D188" s="347" t="s">
        <v>5</v>
      </c>
      <c r="E188" s="271" t="s">
        <v>111</v>
      </c>
      <c r="G188" s="203">
        <v>33741</v>
      </c>
      <c r="H188" s="24">
        <f t="shared" si="11"/>
        <v>40489.199999999997</v>
      </c>
      <c r="I188" s="24"/>
      <c r="J188" s="284"/>
      <c r="R188" s="20"/>
      <c r="S188" s="20"/>
      <c r="W188" s="199"/>
      <c r="X188" s="151"/>
      <c r="HY188" s="2"/>
      <c r="HZ188" s="2"/>
    </row>
    <row r="189" spans="1:234" ht="18.75" customHeight="1">
      <c r="A189" s="256"/>
      <c r="B189" s="238"/>
      <c r="C189" s="339"/>
      <c r="D189" s="363" t="s">
        <v>5</v>
      </c>
      <c r="E189" s="271" t="s">
        <v>110</v>
      </c>
      <c r="G189" s="203">
        <v>37101</v>
      </c>
      <c r="H189" s="24">
        <f t="shared" si="11"/>
        <v>44521.2</v>
      </c>
      <c r="I189" s="24"/>
      <c r="J189" s="284"/>
      <c r="R189" s="20"/>
      <c r="S189" s="20"/>
      <c r="W189" s="199"/>
      <c r="X189" s="151"/>
      <c r="HY189" s="2"/>
      <c r="HZ189" s="2"/>
    </row>
    <row r="190" spans="1:234" ht="18.75" customHeight="1">
      <c r="A190" s="256"/>
      <c r="B190" s="238"/>
      <c r="C190" s="315" t="s">
        <v>850</v>
      </c>
      <c r="D190" s="347" t="s">
        <v>5</v>
      </c>
      <c r="E190" s="271" t="s">
        <v>111</v>
      </c>
      <c r="F190" s="201"/>
      <c r="G190" s="203">
        <v>41931</v>
      </c>
      <c r="H190" s="24">
        <f t="shared" si="11"/>
        <v>50317.2</v>
      </c>
      <c r="I190" s="24"/>
      <c r="J190" s="284"/>
      <c r="R190" s="20"/>
      <c r="S190" s="20"/>
      <c r="W190" s="199"/>
      <c r="X190" s="151"/>
      <c r="HY190" s="2"/>
      <c r="HZ190" s="2"/>
    </row>
    <row r="191" spans="1:234" ht="18.75" customHeight="1">
      <c r="A191" s="256"/>
      <c r="B191" s="238"/>
      <c r="C191" s="316" t="s">
        <v>640</v>
      </c>
      <c r="D191" s="363" t="s">
        <v>5</v>
      </c>
      <c r="E191" s="271" t="s">
        <v>110</v>
      </c>
      <c r="F191" s="201"/>
      <c r="G191" s="203">
        <v>45081</v>
      </c>
      <c r="H191" s="24">
        <f t="shared" si="11"/>
        <v>54097.2</v>
      </c>
      <c r="I191" s="24"/>
      <c r="J191" s="284"/>
      <c r="R191" s="20"/>
      <c r="S191" s="20"/>
      <c r="W191" s="199"/>
      <c r="X191" s="151"/>
      <c r="HY191" s="2"/>
      <c r="HZ191" s="2"/>
    </row>
    <row r="192" spans="1:234" ht="18.75" customHeight="1">
      <c r="A192" s="256"/>
      <c r="B192" s="238"/>
      <c r="C192" s="315" t="s">
        <v>699</v>
      </c>
      <c r="D192" s="347" t="s">
        <v>5</v>
      </c>
      <c r="E192" s="271" t="s">
        <v>111</v>
      </c>
      <c r="F192" s="201"/>
      <c r="G192" s="203">
        <v>38030</v>
      </c>
      <c r="H192" s="24">
        <f t="shared" si="11"/>
        <v>45636</v>
      </c>
      <c r="I192" s="24"/>
      <c r="J192" s="214"/>
      <c r="R192" s="20"/>
      <c r="S192" s="20"/>
      <c r="W192" s="199"/>
      <c r="X192" s="151"/>
      <c r="HY192" s="2"/>
      <c r="HZ192" s="2"/>
    </row>
    <row r="193" spans="1:236" ht="18.75" customHeight="1">
      <c r="A193" s="256"/>
      <c r="B193" s="238"/>
      <c r="C193" s="316" t="s">
        <v>640</v>
      </c>
      <c r="D193" s="363" t="s">
        <v>5</v>
      </c>
      <c r="E193" s="271" t="s">
        <v>110</v>
      </c>
      <c r="F193" s="201"/>
      <c r="G193" s="203">
        <v>49430</v>
      </c>
      <c r="H193" s="24">
        <f t="shared" si="11"/>
        <v>59316</v>
      </c>
      <c r="I193" s="24"/>
      <c r="J193" s="214"/>
      <c r="R193" s="20"/>
      <c r="S193" s="20"/>
      <c r="W193" s="199"/>
      <c r="X193" s="151"/>
      <c r="HY193" s="2"/>
      <c r="HZ193" s="2"/>
    </row>
    <row r="194" spans="1:236" ht="18.75" customHeight="1">
      <c r="A194" s="256"/>
      <c r="B194" s="238"/>
      <c r="C194" s="244" t="s">
        <v>860</v>
      </c>
      <c r="D194" s="237" t="s">
        <v>168</v>
      </c>
      <c r="E194" s="271" t="s">
        <v>863</v>
      </c>
      <c r="F194" s="64"/>
      <c r="G194" s="203">
        <v>9000</v>
      </c>
      <c r="H194" s="24">
        <f t="shared" si="11"/>
        <v>10800</v>
      </c>
      <c r="I194" s="24"/>
      <c r="J194" s="394" t="s">
        <v>864</v>
      </c>
      <c r="R194" s="20"/>
      <c r="S194" s="20"/>
      <c r="W194" s="199"/>
      <c r="X194" s="151"/>
      <c r="HY194" s="2"/>
      <c r="HZ194" s="2"/>
    </row>
    <row r="195" spans="1:236" ht="18.75" customHeight="1">
      <c r="A195" s="256"/>
      <c r="B195" s="238"/>
      <c r="C195" s="244" t="s">
        <v>861</v>
      </c>
      <c r="D195" s="237" t="s">
        <v>168</v>
      </c>
      <c r="E195" s="271" t="s">
        <v>863</v>
      </c>
      <c r="F195" s="64"/>
      <c r="G195" s="203">
        <v>12497</v>
      </c>
      <c r="H195" s="24">
        <f t="shared" si="11"/>
        <v>14996.4</v>
      </c>
      <c r="I195" s="24"/>
      <c r="J195" s="394"/>
      <c r="R195" s="20"/>
      <c r="S195" s="20"/>
      <c r="W195" s="199"/>
      <c r="X195" s="151"/>
      <c r="HY195" s="2"/>
      <c r="HZ195" s="2"/>
    </row>
    <row r="196" spans="1:236" ht="18.75" customHeight="1">
      <c r="A196" s="256"/>
      <c r="B196" s="238"/>
      <c r="C196" s="244" t="s">
        <v>862</v>
      </c>
      <c r="D196" s="237" t="s">
        <v>168</v>
      </c>
      <c r="E196" s="271" t="s">
        <v>863</v>
      </c>
      <c r="F196" s="64"/>
      <c r="G196" s="203">
        <v>9000</v>
      </c>
      <c r="H196" s="24">
        <f t="shared" si="11"/>
        <v>10800</v>
      </c>
      <c r="I196" s="24"/>
      <c r="J196" s="394"/>
      <c r="R196" s="20"/>
      <c r="S196" s="20"/>
      <c r="W196" s="199"/>
      <c r="X196" s="151"/>
      <c r="HY196" s="2"/>
      <c r="HZ196" s="2"/>
    </row>
    <row r="197" spans="1:236" s="9" customFormat="1" ht="18.75">
      <c r="A197" s="256">
        <v>56</v>
      </c>
      <c r="B197" s="112"/>
      <c r="C197" s="142" t="s">
        <v>166</v>
      </c>
      <c r="D197" s="169"/>
      <c r="E197" s="169"/>
      <c r="F197" s="169"/>
      <c r="G197" s="170"/>
      <c r="H197" s="170"/>
      <c r="I197" s="75"/>
      <c r="J197" s="90"/>
      <c r="K197" s="18"/>
      <c r="L197" s="19"/>
      <c r="M197" s="19"/>
      <c r="N197" s="19"/>
      <c r="O197" s="19"/>
      <c r="P197" s="19"/>
      <c r="Q197" s="19"/>
      <c r="R197" s="20"/>
      <c r="S197" s="20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</row>
    <row r="198" spans="1:236" s="9" customFormat="1" ht="15.75">
      <c r="A198" s="256"/>
      <c r="B198" s="111"/>
      <c r="C198" s="111" t="s">
        <v>644</v>
      </c>
      <c r="D198" s="171"/>
      <c r="E198" s="143"/>
      <c r="F198" s="143"/>
      <c r="G198" s="75"/>
      <c r="H198" s="75"/>
      <c r="I198" s="204"/>
      <c r="J198" s="349" t="s">
        <v>581</v>
      </c>
      <c r="K198" s="18"/>
      <c r="L198" s="19"/>
      <c r="M198" s="19"/>
      <c r="N198" s="19"/>
      <c r="O198" s="19"/>
      <c r="P198" s="19"/>
      <c r="Q198" s="19"/>
      <c r="R198" s="20"/>
      <c r="S198" s="20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</row>
    <row r="199" spans="1:236" s="9" customFormat="1" ht="15.75" customHeight="1">
      <c r="A199" s="256"/>
      <c r="B199" s="315"/>
      <c r="C199" s="315" t="s">
        <v>645</v>
      </c>
      <c r="D199" s="347" t="s">
        <v>5</v>
      </c>
      <c r="E199" s="271" t="s">
        <v>111</v>
      </c>
      <c r="F199" s="143"/>
      <c r="G199" s="75">
        <v>7154</v>
      </c>
      <c r="H199" s="24">
        <f t="shared" ref="H199:H212" si="12">G199*1.2</f>
        <v>8584.7999999999993</v>
      </c>
      <c r="I199" s="103"/>
      <c r="J199" s="349"/>
      <c r="K199" s="18"/>
      <c r="L199" s="19"/>
      <c r="M199" s="19"/>
      <c r="N199" s="19"/>
      <c r="O199" s="19"/>
      <c r="P199" s="19"/>
      <c r="Q199" s="19"/>
      <c r="R199" s="20"/>
      <c r="S199" s="20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</row>
    <row r="200" spans="1:236" s="9" customFormat="1" ht="15.75">
      <c r="A200" s="256"/>
      <c r="B200" s="316"/>
      <c r="C200" s="316"/>
      <c r="D200" s="363" t="s">
        <v>5</v>
      </c>
      <c r="E200" s="271" t="s">
        <v>110</v>
      </c>
      <c r="F200" s="143"/>
      <c r="G200" s="75">
        <v>9557</v>
      </c>
      <c r="H200" s="24">
        <f t="shared" si="12"/>
        <v>11468.4</v>
      </c>
      <c r="I200" s="103"/>
      <c r="J200" s="349"/>
      <c r="K200" s="18"/>
      <c r="L200" s="19"/>
      <c r="M200" s="19"/>
      <c r="N200" s="19"/>
      <c r="O200" s="19"/>
      <c r="P200" s="19"/>
      <c r="Q200" s="19"/>
      <c r="R200" s="20"/>
      <c r="S200" s="20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</row>
    <row r="201" spans="1:236" s="9" customFormat="1" ht="15.75">
      <c r="A201" s="256"/>
      <c r="B201" s="315"/>
      <c r="C201" s="315" t="s">
        <v>646</v>
      </c>
      <c r="D201" s="347" t="s">
        <v>5</v>
      </c>
      <c r="E201" s="271" t="s">
        <v>111</v>
      </c>
      <c r="F201" s="143"/>
      <c r="G201" s="75">
        <v>19307</v>
      </c>
      <c r="H201" s="24">
        <f t="shared" si="12"/>
        <v>23168.399999999998</v>
      </c>
      <c r="I201" s="103"/>
      <c r="J201" s="349"/>
      <c r="K201" s="18"/>
      <c r="L201" s="19"/>
      <c r="M201" s="19"/>
      <c r="N201" s="19"/>
      <c r="O201" s="19"/>
      <c r="P201" s="19"/>
      <c r="Q201" s="19"/>
      <c r="R201" s="20"/>
      <c r="S201" s="20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</row>
    <row r="202" spans="1:236" s="9" customFormat="1" ht="15.75">
      <c r="A202" s="256"/>
      <c r="B202" s="316"/>
      <c r="C202" s="316" t="s">
        <v>646</v>
      </c>
      <c r="D202" s="363" t="s">
        <v>5</v>
      </c>
      <c r="E202" s="271" t="s">
        <v>110</v>
      </c>
      <c r="F202" s="143"/>
      <c r="G202" s="75">
        <v>21712</v>
      </c>
      <c r="H202" s="24">
        <f t="shared" si="12"/>
        <v>26054.399999999998</v>
      </c>
      <c r="I202" s="103"/>
      <c r="J202" s="349"/>
      <c r="K202" s="18"/>
      <c r="L202" s="19"/>
      <c r="M202" s="19"/>
      <c r="N202" s="19"/>
      <c r="O202" s="19"/>
      <c r="P202" s="19"/>
      <c r="Q202" s="19"/>
      <c r="R202" s="20"/>
      <c r="S202" s="20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</row>
    <row r="203" spans="1:236" s="9" customFormat="1" ht="15.75">
      <c r="A203" s="256"/>
      <c r="B203" s="315"/>
      <c r="C203" s="315" t="s">
        <v>647</v>
      </c>
      <c r="D203" s="347" t="s">
        <v>5</v>
      </c>
      <c r="E203" s="271" t="s">
        <v>111</v>
      </c>
      <c r="F203" s="143"/>
      <c r="G203" s="75">
        <v>21934</v>
      </c>
      <c r="H203" s="24">
        <f t="shared" si="12"/>
        <v>26320.799999999999</v>
      </c>
      <c r="I203" s="103"/>
      <c r="J203" s="349"/>
      <c r="K203" s="18"/>
      <c r="L203" s="19"/>
      <c r="M203" s="19"/>
      <c r="N203" s="19"/>
      <c r="O203" s="19"/>
      <c r="P203" s="19"/>
      <c r="Q203" s="19"/>
      <c r="R203" s="20"/>
      <c r="S203" s="20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</row>
    <row r="204" spans="1:236" s="9" customFormat="1" ht="15.75">
      <c r="A204" s="256"/>
      <c r="B204" s="316"/>
      <c r="C204" s="316" t="s">
        <v>647</v>
      </c>
      <c r="D204" s="363" t="s">
        <v>5</v>
      </c>
      <c r="E204" s="271" t="s">
        <v>110</v>
      </c>
      <c r="F204" s="143"/>
      <c r="G204" s="75">
        <v>24341</v>
      </c>
      <c r="H204" s="24">
        <f t="shared" si="12"/>
        <v>29209.200000000001</v>
      </c>
      <c r="I204" s="103"/>
      <c r="J204" s="349"/>
      <c r="K204" s="18"/>
      <c r="L204" s="19"/>
      <c r="M204" s="19"/>
      <c r="N204" s="19"/>
      <c r="O204" s="19"/>
      <c r="P204" s="19"/>
      <c r="Q204" s="19"/>
      <c r="R204" s="20"/>
      <c r="S204" s="20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</row>
    <row r="205" spans="1:236" s="9" customFormat="1" ht="15.75">
      <c r="A205" s="256"/>
      <c r="B205" s="315"/>
      <c r="C205" s="315" t="s">
        <v>648</v>
      </c>
      <c r="D205" s="347" t="s">
        <v>5</v>
      </c>
      <c r="E205" s="271" t="s">
        <v>111</v>
      </c>
      <c r="F205" s="143"/>
      <c r="G205" s="75">
        <v>12079</v>
      </c>
      <c r="H205" s="24">
        <f t="shared" si="12"/>
        <v>14494.8</v>
      </c>
      <c r="I205" s="103"/>
      <c r="J205" s="349"/>
      <c r="K205" s="18"/>
      <c r="L205" s="19"/>
      <c r="M205" s="19"/>
      <c r="N205" s="19"/>
      <c r="O205" s="19"/>
      <c r="P205" s="19"/>
      <c r="Q205" s="19"/>
      <c r="R205" s="20"/>
      <c r="S205" s="20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</row>
    <row r="206" spans="1:236" s="9" customFormat="1" ht="15.75">
      <c r="A206" s="256"/>
      <c r="B206" s="316"/>
      <c r="C206" s="316" t="s">
        <v>648</v>
      </c>
      <c r="D206" s="363" t="s">
        <v>5</v>
      </c>
      <c r="E206" s="271" t="s">
        <v>110</v>
      </c>
      <c r="F206" s="143"/>
      <c r="G206" s="75">
        <v>14483</v>
      </c>
      <c r="H206" s="24">
        <f t="shared" si="12"/>
        <v>17379.599999999999</v>
      </c>
      <c r="I206" s="103"/>
      <c r="J206" s="349"/>
      <c r="K206" s="18"/>
      <c r="L206" s="19"/>
      <c r="M206" s="19"/>
      <c r="N206" s="19"/>
      <c r="O206" s="19"/>
      <c r="P206" s="19"/>
      <c r="Q206" s="19"/>
      <c r="R206" s="20"/>
      <c r="S206" s="20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</row>
    <row r="207" spans="1:236" s="9" customFormat="1" ht="15.75">
      <c r="A207" s="256"/>
      <c r="B207" s="315"/>
      <c r="C207" s="315" t="s">
        <v>649</v>
      </c>
      <c r="D207" s="347" t="s">
        <v>5</v>
      </c>
      <c r="E207" s="271" t="s">
        <v>111</v>
      </c>
      <c r="F207" s="143"/>
      <c r="G207" s="75">
        <v>46610</v>
      </c>
      <c r="H207" s="24">
        <f t="shared" si="12"/>
        <v>55932</v>
      </c>
      <c r="I207" s="103"/>
      <c r="J207" s="349"/>
      <c r="K207" s="18"/>
      <c r="L207" s="19"/>
      <c r="M207" s="19"/>
      <c r="N207" s="19"/>
      <c r="O207" s="19"/>
      <c r="P207" s="19"/>
      <c r="Q207" s="19"/>
      <c r="R207" s="20"/>
      <c r="S207" s="20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</row>
    <row r="208" spans="1:236" s="9" customFormat="1" ht="15.75">
      <c r="A208" s="256"/>
      <c r="B208" s="316"/>
      <c r="C208" s="316" t="s">
        <v>649</v>
      </c>
      <c r="D208" s="363" t="s">
        <v>5</v>
      </c>
      <c r="E208" s="271" t="s">
        <v>110</v>
      </c>
      <c r="F208" s="143"/>
      <c r="G208" s="75">
        <v>51995</v>
      </c>
      <c r="H208" s="24">
        <f t="shared" si="12"/>
        <v>62394</v>
      </c>
      <c r="I208" s="103"/>
      <c r="J208" s="349"/>
      <c r="K208" s="18"/>
      <c r="L208" s="19"/>
      <c r="M208" s="19"/>
      <c r="N208" s="19"/>
      <c r="O208" s="19"/>
      <c r="P208" s="19"/>
      <c r="Q208" s="19"/>
      <c r="R208" s="20"/>
      <c r="S208" s="20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</row>
    <row r="209" spans="1:236" s="9" customFormat="1" ht="15.75">
      <c r="A209" s="256"/>
      <c r="B209" s="315"/>
      <c r="C209" s="315" t="s">
        <v>650</v>
      </c>
      <c r="D209" s="347" t="s">
        <v>5</v>
      </c>
      <c r="E209" s="271" t="s">
        <v>111</v>
      </c>
      <c r="F209" s="143"/>
      <c r="G209" s="75">
        <v>24071</v>
      </c>
      <c r="H209" s="24">
        <f t="shared" si="12"/>
        <v>28885.200000000001</v>
      </c>
      <c r="I209" s="103"/>
      <c r="J209" s="349"/>
      <c r="K209" s="18"/>
      <c r="L209" s="19"/>
      <c r="M209" s="19"/>
      <c r="N209" s="19"/>
      <c r="O209" s="19"/>
      <c r="P209" s="19"/>
      <c r="Q209" s="19"/>
      <c r="R209" s="20"/>
      <c r="S209" s="20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</row>
    <row r="210" spans="1:236" s="9" customFormat="1" ht="15.75">
      <c r="A210" s="256"/>
      <c r="B210" s="316"/>
      <c r="C210" s="316" t="s">
        <v>650</v>
      </c>
      <c r="D210" s="363" t="s">
        <v>5</v>
      </c>
      <c r="E210" s="271" t="s">
        <v>110</v>
      </c>
      <c r="F210" s="143"/>
      <c r="G210" s="75">
        <v>26477</v>
      </c>
      <c r="H210" s="24">
        <f t="shared" si="12"/>
        <v>31772.399999999998</v>
      </c>
      <c r="I210" s="103"/>
      <c r="J210" s="349"/>
      <c r="K210" s="18"/>
      <c r="L210" s="19"/>
      <c r="M210" s="19"/>
      <c r="N210" s="19"/>
      <c r="O210" s="19"/>
      <c r="P210" s="19"/>
      <c r="Q210" s="19"/>
      <c r="R210" s="20"/>
      <c r="S210" s="20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</row>
    <row r="211" spans="1:236" s="9" customFormat="1" ht="15.75">
      <c r="A211" s="256"/>
      <c r="B211" s="315"/>
      <c r="C211" s="315" t="s">
        <v>651</v>
      </c>
      <c r="D211" s="347" t="s">
        <v>5</v>
      </c>
      <c r="E211" s="271" t="s">
        <v>111</v>
      </c>
      <c r="F211" s="143"/>
      <c r="G211" s="75">
        <v>20786</v>
      </c>
      <c r="H211" s="24">
        <f t="shared" si="12"/>
        <v>24943.200000000001</v>
      </c>
      <c r="I211" s="103"/>
      <c r="J211" s="349"/>
      <c r="K211" s="18"/>
      <c r="L211" s="19"/>
      <c r="M211" s="19"/>
      <c r="N211" s="19"/>
      <c r="O211" s="19"/>
      <c r="P211" s="19"/>
      <c r="Q211" s="19"/>
      <c r="R211" s="20"/>
      <c r="S211" s="20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</row>
    <row r="212" spans="1:236" s="9" customFormat="1" ht="15.75">
      <c r="A212" s="256"/>
      <c r="B212" s="316"/>
      <c r="C212" s="316" t="s">
        <v>651</v>
      </c>
      <c r="D212" s="363" t="s">
        <v>5</v>
      </c>
      <c r="E212" s="271" t="s">
        <v>110</v>
      </c>
      <c r="F212" s="143"/>
      <c r="G212" s="75">
        <v>23190</v>
      </c>
      <c r="H212" s="24">
        <f t="shared" si="12"/>
        <v>27828</v>
      </c>
      <c r="I212" s="103"/>
      <c r="J212" s="349"/>
      <c r="K212" s="18"/>
      <c r="L212" s="19"/>
      <c r="M212" s="19"/>
      <c r="N212" s="19"/>
      <c r="O212" s="19"/>
      <c r="P212" s="19"/>
      <c r="Q212" s="19"/>
      <c r="R212" s="20"/>
      <c r="S212" s="20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</row>
    <row r="213" spans="1:236" s="9" customFormat="1" ht="15.75">
      <c r="A213" s="256"/>
      <c r="B213" s="111"/>
      <c r="C213" s="315" t="s">
        <v>594</v>
      </c>
      <c r="D213" s="395"/>
      <c r="E213" s="396"/>
      <c r="F213" s="396"/>
      <c r="G213" s="396"/>
      <c r="H213" s="397"/>
      <c r="I213" s="204"/>
      <c r="J213" s="349"/>
      <c r="K213" s="18"/>
      <c r="L213" s="19"/>
      <c r="M213" s="19"/>
      <c r="N213" s="19"/>
      <c r="O213" s="19"/>
      <c r="P213" s="19"/>
      <c r="Q213" s="19"/>
      <c r="R213" s="20"/>
      <c r="S213" s="20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</row>
    <row r="214" spans="1:236" s="9" customFormat="1" ht="15.75">
      <c r="A214" s="256"/>
      <c r="B214" s="315"/>
      <c r="C214" s="316" t="s">
        <v>652</v>
      </c>
      <c r="D214" s="398"/>
      <c r="E214" s="399"/>
      <c r="F214" s="399"/>
      <c r="G214" s="399"/>
      <c r="H214" s="400"/>
      <c r="I214" s="103"/>
      <c r="J214" s="349"/>
      <c r="K214" s="18"/>
      <c r="L214" s="19"/>
      <c r="M214" s="19"/>
      <c r="N214" s="19"/>
      <c r="O214" s="19"/>
      <c r="P214" s="19"/>
      <c r="Q214" s="19"/>
      <c r="R214" s="20"/>
      <c r="S214" s="20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</row>
    <row r="215" spans="1:236" s="9" customFormat="1" ht="15.75">
      <c r="A215" s="256"/>
      <c r="B215" s="316"/>
      <c r="C215" s="315" t="s">
        <v>652</v>
      </c>
      <c r="D215" s="347" t="s">
        <v>5</v>
      </c>
      <c r="E215" s="271" t="s">
        <v>111</v>
      </c>
      <c r="F215" s="143"/>
      <c r="G215" s="75">
        <v>13378</v>
      </c>
      <c r="H215" s="24">
        <f t="shared" ref="H215:H281" si="13">G215*1.2</f>
        <v>16053.599999999999</v>
      </c>
      <c r="I215" s="103"/>
      <c r="J215" s="349"/>
      <c r="K215" s="18"/>
      <c r="L215" s="19"/>
      <c r="M215" s="19"/>
      <c r="N215" s="19"/>
      <c r="O215" s="19"/>
      <c r="P215" s="19"/>
      <c r="Q215" s="19"/>
      <c r="R215" s="20"/>
      <c r="S215" s="20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</row>
    <row r="216" spans="1:236" s="9" customFormat="1" ht="15.75">
      <c r="A216" s="256"/>
      <c r="B216" s="315"/>
      <c r="C216" s="316" t="s">
        <v>653</v>
      </c>
      <c r="D216" s="363" t="s">
        <v>5</v>
      </c>
      <c r="E216" s="271" t="s">
        <v>110</v>
      </c>
      <c r="F216" s="143"/>
      <c r="G216" s="75">
        <v>15782</v>
      </c>
      <c r="H216" s="24">
        <f t="shared" si="13"/>
        <v>18938.399999999998</v>
      </c>
      <c r="I216" s="103"/>
      <c r="J216" s="349"/>
      <c r="K216" s="18"/>
      <c r="L216" s="19"/>
      <c r="M216" s="19"/>
      <c r="N216" s="19"/>
      <c r="O216" s="19"/>
      <c r="P216" s="19"/>
      <c r="Q216" s="19"/>
      <c r="R216" s="20"/>
      <c r="S216" s="20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</row>
    <row r="217" spans="1:236" s="9" customFormat="1" ht="15.75">
      <c r="A217" s="256"/>
      <c r="B217" s="316"/>
      <c r="C217" s="315" t="s">
        <v>653</v>
      </c>
      <c r="D217" s="347" t="s">
        <v>5</v>
      </c>
      <c r="E217" s="271" t="s">
        <v>111</v>
      </c>
      <c r="F217" s="143"/>
      <c r="G217" s="75">
        <v>15940</v>
      </c>
      <c r="H217" s="24">
        <f t="shared" si="13"/>
        <v>19128</v>
      </c>
      <c r="I217" s="103"/>
      <c r="J217" s="349"/>
      <c r="K217" s="18"/>
      <c r="L217" s="19"/>
      <c r="M217" s="19"/>
      <c r="N217" s="19"/>
      <c r="O217" s="19"/>
      <c r="P217" s="19"/>
      <c r="Q217" s="19"/>
      <c r="R217" s="20"/>
      <c r="S217" s="20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</row>
    <row r="218" spans="1:236" s="9" customFormat="1" ht="15.75">
      <c r="A218" s="256"/>
      <c r="B218" s="315"/>
      <c r="C218" s="316" t="s">
        <v>654</v>
      </c>
      <c r="D218" s="363" t="s">
        <v>5</v>
      </c>
      <c r="E218" s="271" t="s">
        <v>110</v>
      </c>
      <c r="F218" s="143"/>
      <c r="G218" s="75">
        <v>18345</v>
      </c>
      <c r="H218" s="24">
        <f t="shared" si="13"/>
        <v>22014</v>
      </c>
      <c r="I218" s="103"/>
      <c r="J218" s="349"/>
      <c r="K218" s="18"/>
      <c r="L218" s="19"/>
      <c r="M218" s="19"/>
      <c r="N218" s="19"/>
      <c r="O218" s="19"/>
      <c r="P218" s="19"/>
      <c r="Q218" s="19"/>
      <c r="R218" s="20"/>
      <c r="S218" s="20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</row>
    <row r="219" spans="1:236" s="9" customFormat="1" ht="15.75">
      <c r="A219" s="256"/>
      <c r="B219" s="316"/>
      <c r="C219" s="315" t="s">
        <v>654</v>
      </c>
      <c r="D219" s="347" t="s">
        <v>5</v>
      </c>
      <c r="E219" s="271" t="s">
        <v>111</v>
      </c>
      <c r="F219" s="143"/>
      <c r="G219" s="75">
        <v>25137</v>
      </c>
      <c r="H219" s="24">
        <f t="shared" si="13"/>
        <v>30164.399999999998</v>
      </c>
      <c r="I219" s="103"/>
      <c r="J219" s="349"/>
      <c r="K219" s="18"/>
      <c r="L219" s="19"/>
      <c r="M219" s="19"/>
      <c r="N219" s="19"/>
      <c r="O219" s="19"/>
      <c r="P219" s="19"/>
      <c r="Q219" s="19"/>
      <c r="R219" s="20"/>
      <c r="S219" s="20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</row>
    <row r="220" spans="1:236" s="9" customFormat="1" ht="15.75">
      <c r="A220" s="256"/>
      <c r="B220" s="315"/>
      <c r="C220" s="316" t="s">
        <v>655</v>
      </c>
      <c r="D220" s="363" t="s">
        <v>5</v>
      </c>
      <c r="E220" s="271" t="s">
        <v>110</v>
      </c>
      <c r="F220" s="143"/>
      <c r="G220" s="75">
        <v>27542</v>
      </c>
      <c r="H220" s="24">
        <f t="shared" si="13"/>
        <v>33050.400000000001</v>
      </c>
      <c r="I220" s="103"/>
      <c r="J220" s="349"/>
      <c r="K220" s="18"/>
      <c r="L220" s="19"/>
      <c r="M220" s="19"/>
      <c r="N220" s="19"/>
      <c r="O220" s="19"/>
      <c r="P220" s="19"/>
      <c r="Q220" s="19"/>
      <c r="R220" s="20"/>
      <c r="S220" s="20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</row>
    <row r="221" spans="1:236" s="9" customFormat="1" ht="15.75">
      <c r="A221" s="256"/>
      <c r="B221" s="316"/>
      <c r="C221" s="315" t="s">
        <v>655</v>
      </c>
      <c r="D221" s="347" t="s">
        <v>5</v>
      </c>
      <c r="E221" s="271" t="s">
        <v>111</v>
      </c>
      <c r="F221" s="143"/>
      <c r="G221" s="75">
        <v>13863</v>
      </c>
      <c r="H221" s="24">
        <f t="shared" si="13"/>
        <v>16635.599999999999</v>
      </c>
      <c r="I221" s="103"/>
      <c r="J221" s="349"/>
      <c r="K221" s="18"/>
      <c r="L221" s="19"/>
      <c r="M221" s="19"/>
      <c r="N221" s="19"/>
      <c r="O221" s="19"/>
      <c r="P221" s="19"/>
      <c r="Q221" s="19"/>
      <c r="R221" s="20"/>
      <c r="S221" s="20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</row>
    <row r="222" spans="1:236" s="9" customFormat="1" ht="15.75">
      <c r="A222" s="256"/>
      <c r="B222" s="315"/>
      <c r="C222" s="316" t="s">
        <v>656</v>
      </c>
      <c r="D222" s="363" t="s">
        <v>5</v>
      </c>
      <c r="E222" s="271" t="s">
        <v>110</v>
      </c>
      <c r="F222" s="143"/>
      <c r="G222" s="75">
        <v>16376</v>
      </c>
      <c r="H222" s="24">
        <f t="shared" si="13"/>
        <v>19651.2</v>
      </c>
      <c r="I222" s="103"/>
      <c r="J222" s="349"/>
      <c r="K222" s="18"/>
      <c r="L222" s="19"/>
      <c r="M222" s="19"/>
      <c r="N222" s="19"/>
      <c r="O222" s="19"/>
      <c r="P222" s="19"/>
      <c r="Q222" s="19"/>
      <c r="R222" s="20"/>
      <c r="S222" s="20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</row>
    <row r="223" spans="1:236" s="9" customFormat="1" ht="15.75">
      <c r="A223" s="256"/>
      <c r="B223" s="316"/>
      <c r="C223" s="315" t="s">
        <v>656</v>
      </c>
      <c r="D223" s="347" t="s">
        <v>5</v>
      </c>
      <c r="E223" s="271" t="s">
        <v>111</v>
      </c>
      <c r="F223" s="143"/>
      <c r="G223" s="75">
        <v>13876</v>
      </c>
      <c r="H223" s="24">
        <f t="shared" si="13"/>
        <v>16651.2</v>
      </c>
      <c r="I223" s="103"/>
      <c r="J223" s="349"/>
      <c r="K223" s="18"/>
      <c r="L223" s="19"/>
      <c r="M223" s="19"/>
      <c r="N223" s="19"/>
      <c r="O223" s="19"/>
      <c r="P223" s="19"/>
      <c r="Q223" s="19"/>
      <c r="R223" s="20"/>
      <c r="S223" s="20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</row>
    <row r="224" spans="1:236" s="9" customFormat="1" ht="15.75">
      <c r="A224" s="256"/>
      <c r="B224" s="315"/>
      <c r="C224" s="316" t="s">
        <v>657</v>
      </c>
      <c r="D224" s="363" t="s">
        <v>5</v>
      </c>
      <c r="E224" s="271" t="s">
        <v>110</v>
      </c>
      <c r="F224" s="143"/>
      <c r="G224" s="75">
        <v>16328</v>
      </c>
      <c r="H224" s="24">
        <f t="shared" si="13"/>
        <v>19593.599999999999</v>
      </c>
      <c r="I224" s="103"/>
      <c r="J224" s="349"/>
      <c r="K224" s="18"/>
      <c r="L224" s="19"/>
      <c r="M224" s="19"/>
      <c r="N224" s="19"/>
      <c r="O224" s="19"/>
      <c r="P224" s="19"/>
      <c r="Q224" s="19"/>
      <c r="R224" s="20"/>
      <c r="S224" s="20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</row>
    <row r="225" spans="1:236" s="9" customFormat="1" ht="15.75">
      <c r="A225" s="256"/>
      <c r="B225" s="316"/>
      <c r="C225" s="315" t="s">
        <v>657</v>
      </c>
      <c r="D225" s="347" t="s">
        <v>5</v>
      </c>
      <c r="E225" s="271" t="s">
        <v>111</v>
      </c>
      <c r="F225" s="143"/>
      <c r="G225" s="75">
        <v>15081</v>
      </c>
      <c r="H225" s="24">
        <f t="shared" si="13"/>
        <v>18097.2</v>
      </c>
      <c r="I225" s="103"/>
      <c r="J225" s="349"/>
      <c r="K225" s="18"/>
      <c r="L225" s="19"/>
      <c r="M225" s="19"/>
      <c r="N225" s="19"/>
      <c r="O225" s="19"/>
      <c r="P225" s="19"/>
      <c r="Q225" s="19"/>
      <c r="R225" s="20"/>
      <c r="S225" s="20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</row>
    <row r="226" spans="1:236" s="9" customFormat="1" ht="15.75">
      <c r="A226" s="256"/>
      <c r="B226" s="315"/>
      <c r="C226" s="316" t="s">
        <v>658</v>
      </c>
      <c r="D226" s="363" t="s">
        <v>5</v>
      </c>
      <c r="E226" s="271" t="s">
        <v>110</v>
      </c>
      <c r="F226" s="143"/>
      <c r="G226" s="75">
        <v>16236</v>
      </c>
      <c r="H226" s="24">
        <f t="shared" si="13"/>
        <v>19483.2</v>
      </c>
      <c r="I226" s="103"/>
      <c r="J226" s="349"/>
      <c r="K226" s="18"/>
      <c r="L226" s="19"/>
      <c r="M226" s="19"/>
      <c r="N226" s="19"/>
      <c r="O226" s="19"/>
      <c r="P226" s="19"/>
      <c r="Q226" s="19"/>
      <c r="R226" s="20"/>
      <c r="S226" s="20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</row>
    <row r="227" spans="1:236" s="9" customFormat="1" ht="15.75">
      <c r="A227" s="256"/>
      <c r="B227" s="316"/>
      <c r="C227" s="315" t="s">
        <v>658</v>
      </c>
      <c r="D227" s="347" t="s">
        <v>5</v>
      </c>
      <c r="E227" s="271" t="s">
        <v>111</v>
      </c>
      <c r="F227" s="143"/>
      <c r="G227" s="75">
        <v>20499</v>
      </c>
      <c r="H227" s="24">
        <f t="shared" si="13"/>
        <v>24598.799999999999</v>
      </c>
      <c r="I227" s="103"/>
      <c r="J227" s="349"/>
      <c r="K227" s="18"/>
      <c r="L227" s="19"/>
      <c r="M227" s="19"/>
      <c r="N227" s="19"/>
      <c r="O227" s="19"/>
      <c r="P227" s="19"/>
      <c r="Q227" s="19"/>
      <c r="R227" s="20"/>
      <c r="S227" s="20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</row>
    <row r="228" spans="1:236" s="9" customFormat="1" ht="15.75">
      <c r="A228" s="256"/>
      <c r="B228" s="315"/>
      <c r="C228" s="316" t="s">
        <v>659</v>
      </c>
      <c r="D228" s="363" t="s">
        <v>5</v>
      </c>
      <c r="E228" s="271" t="s">
        <v>110</v>
      </c>
      <c r="F228" s="143"/>
      <c r="G228" s="75">
        <v>22904</v>
      </c>
      <c r="H228" s="24">
        <f t="shared" si="13"/>
        <v>27484.799999999999</v>
      </c>
      <c r="I228" s="103"/>
      <c r="J228" s="349"/>
      <c r="K228" s="18"/>
      <c r="L228" s="19"/>
      <c r="M228" s="19"/>
      <c r="N228" s="19"/>
      <c r="O228" s="19"/>
      <c r="P228" s="19"/>
      <c r="Q228" s="19"/>
      <c r="R228" s="20"/>
      <c r="S228" s="20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</row>
    <row r="229" spans="1:236" s="9" customFormat="1" ht="15.75">
      <c r="A229" s="256"/>
      <c r="B229" s="316"/>
      <c r="C229" s="315" t="s">
        <v>659</v>
      </c>
      <c r="D229" s="347" t="s">
        <v>5</v>
      </c>
      <c r="E229" s="271" t="s">
        <v>111</v>
      </c>
      <c r="F229" s="143"/>
      <c r="G229" s="75">
        <v>9644</v>
      </c>
      <c r="H229" s="24">
        <f t="shared" si="13"/>
        <v>11572.8</v>
      </c>
      <c r="I229" s="103"/>
      <c r="J229" s="349"/>
      <c r="K229" s="18"/>
      <c r="L229" s="19"/>
      <c r="M229" s="19"/>
      <c r="N229" s="19"/>
      <c r="O229" s="19"/>
      <c r="P229" s="19"/>
      <c r="Q229" s="19"/>
      <c r="R229" s="20"/>
      <c r="S229" s="20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</row>
    <row r="230" spans="1:236" s="9" customFormat="1" ht="15.75">
      <c r="A230" s="256"/>
      <c r="B230" s="315"/>
      <c r="C230" s="316" t="s">
        <v>660</v>
      </c>
      <c r="D230" s="363" t="s">
        <v>5</v>
      </c>
      <c r="E230" s="271" t="s">
        <v>110</v>
      </c>
      <c r="F230" s="143"/>
      <c r="G230" s="75">
        <v>12049</v>
      </c>
      <c r="H230" s="24">
        <f t="shared" si="13"/>
        <v>14458.8</v>
      </c>
      <c r="I230" s="103"/>
      <c r="J230" s="349"/>
      <c r="K230" s="18"/>
      <c r="L230" s="19"/>
      <c r="M230" s="19"/>
      <c r="N230" s="19"/>
      <c r="O230" s="19"/>
      <c r="P230" s="19"/>
      <c r="Q230" s="19"/>
      <c r="R230" s="20"/>
      <c r="S230" s="20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</row>
    <row r="231" spans="1:236" s="9" customFormat="1" ht="15.75">
      <c r="A231" s="256"/>
      <c r="B231" s="316"/>
      <c r="C231" s="315" t="s">
        <v>660</v>
      </c>
      <c r="D231" s="347" t="s">
        <v>5</v>
      </c>
      <c r="E231" s="271" t="s">
        <v>111</v>
      </c>
      <c r="F231" s="143"/>
      <c r="G231" s="75">
        <v>26617</v>
      </c>
      <c r="H231" s="24">
        <f t="shared" si="13"/>
        <v>31940.399999999998</v>
      </c>
      <c r="I231" s="103"/>
      <c r="J231" s="349"/>
      <c r="K231" s="18"/>
      <c r="L231" s="19"/>
      <c r="M231" s="19"/>
      <c r="N231" s="19"/>
      <c r="O231" s="19"/>
      <c r="P231" s="19"/>
      <c r="Q231" s="19"/>
      <c r="R231" s="20"/>
      <c r="S231" s="20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</row>
    <row r="232" spans="1:236" s="9" customFormat="1" ht="15.75">
      <c r="A232" s="256"/>
      <c r="B232" s="315"/>
      <c r="C232" s="316" t="s">
        <v>661</v>
      </c>
      <c r="D232" s="363" t="s">
        <v>5</v>
      </c>
      <c r="E232" s="271" t="s">
        <v>110</v>
      </c>
      <c r="F232" s="143"/>
      <c r="G232" s="75">
        <v>29022</v>
      </c>
      <c r="H232" s="24">
        <f t="shared" si="13"/>
        <v>34826.400000000001</v>
      </c>
      <c r="I232" s="103"/>
      <c r="J232" s="349"/>
      <c r="K232" s="18"/>
      <c r="L232" s="19"/>
      <c r="M232" s="19"/>
      <c r="N232" s="19"/>
      <c r="O232" s="19"/>
      <c r="P232" s="19"/>
      <c r="Q232" s="19"/>
      <c r="R232" s="20"/>
      <c r="S232" s="20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</row>
    <row r="233" spans="1:236" s="9" customFormat="1" ht="15.75">
      <c r="A233" s="256"/>
      <c r="B233" s="316"/>
      <c r="C233" s="315" t="s">
        <v>661</v>
      </c>
      <c r="D233" s="347" t="s">
        <v>5</v>
      </c>
      <c r="E233" s="271" t="s">
        <v>111</v>
      </c>
      <c r="F233" s="143"/>
      <c r="G233" s="75">
        <v>18732</v>
      </c>
      <c r="H233" s="24">
        <f t="shared" si="13"/>
        <v>22478.399999999998</v>
      </c>
      <c r="I233" s="103"/>
      <c r="J233" s="349"/>
      <c r="K233" s="18"/>
      <c r="L233" s="19"/>
      <c r="M233" s="19"/>
      <c r="N233" s="19"/>
      <c r="O233" s="19"/>
      <c r="P233" s="19"/>
      <c r="Q233" s="19"/>
      <c r="R233" s="20"/>
      <c r="S233" s="20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</row>
    <row r="234" spans="1:236" s="9" customFormat="1" ht="15.75">
      <c r="A234" s="256"/>
      <c r="B234" s="315"/>
      <c r="C234" s="316" t="s">
        <v>662</v>
      </c>
      <c r="D234" s="363" t="s">
        <v>5</v>
      </c>
      <c r="E234" s="271" t="s">
        <v>110</v>
      </c>
      <c r="F234" s="143"/>
      <c r="G234" s="75">
        <v>21137</v>
      </c>
      <c r="H234" s="24">
        <f t="shared" si="13"/>
        <v>25364.399999999998</v>
      </c>
      <c r="I234" s="103"/>
      <c r="J234" s="349"/>
      <c r="K234" s="18"/>
      <c r="L234" s="19"/>
      <c r="M234" s="19"/>
      <c r="N234" s="19"/>
      <c r="O234" s="19"/>
      <c r="P234" s="19"/>
      <c r="Q234" s="19"/>
      <c r="R234" s="20"/>
      <c r="S234" s="20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</row>
    <row r="235" spans="1:236" s="9" customFormat="1" ht="15.75">
      <c r="A235" s="256"/>
      <c r="B235" s="316"/>
      <c r="C235" s="315" t="s">
        <v>662</v>
      </c>
      <c r="D235" s="347" t="s">
        <v>5</v>
      </c>
      <c r="E235" s="271" t="s">
        <v>111</v>
      </c>
      <c r="F235" s="143"/>
      <c r="G235" s="75">
        <v>12575</v>
      </c>
      <c r="H235" s="24">
        <f t="shared" si="13"/>
        <v>15090</v>
      </c>
      <c r="I235" s="103"/>
      <c r="J235" s="349"/>
      <c r="K235" s="18"/>
      <c r="L235" s="19"/>
      <c r="M235" s="19"/>
      <c r="N235" s="19"/>
      <c r="O235" s="19"/>
      <c r="P235" s="19"/>
      <c r="Q235" s="19"/>
      <c r="R235" s="20"/>
      <c r="S235" s="20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</row>
    <row r="236" spans="1:236" s="9" customFormat="1" ht="15.75">
      <c r="A236" s="256"/>
      <c r="B236" s="315"/>
      <c r="C236" s="316" t="s">
        <v>663</v>
      </c>
      <c r="D236" s="363" t="s">
        <v>5</v>
      </c>
      <c r="E236" s="271" t="s">
        <v>110</v>
      </c>
      <c r="F236" s="143"/>
      <c r="G236" s="75">
        <v>14977</v>
      </c>
      <c r="H236" s="24">
        <f t="shared" si="13"/>
        <v>17972.399999999998</v>
      </c>
      <c r="I236" s="103"/>
      <c r="J236" s="349"/>
      <c r="K236" s="18"/>
      <c r="L236" s="19"/>
      <c r="M236" s="19"/>
      <c r="N236" s="19"/>
      <c r="O236" s="19"/>
      <c r="P236" s="19"/>
      <c r="Q236" s="19"/>
      <c r="R236" s="20"/>
      <c r="S236" s="20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</row>
    <row r="237" spans="1:236" s="9" customFormat="1" ht="15.75">
      <c r="A237" s="256"/>
      <c r="B237" s="316"/>
      <c r="C237" s="315" t="s">
        <v>663</v>
      </c>
      <c r="D237" s="347" t="s">
        <v>5</v>
      </c>
      <c r="E237" s="271" t="s">
        <v>111</v>
      </c>
      <c r="F237" s="143"/>
      <c r="G237" s="75">
        <v>17893</v>
      </c>
      <c r="H237" s="24">
        <f t="shared" si="13"/>
        <v>21471.599999999999</v>
      </c>
      <c r="I237" s="103"/>
      <c r="J237" s="349"/>
      <c r="K237" s="18"/>
      <c r="L237" s="19"/>
      <c r="M237" s="19"/>
      <c r="N237" s="19"/>
      <c r="O237" s="19"/>
      <c r="P237" s="19"/>
      <c r="Q237" s="19"/>
      <c r="R237" s="20"/>
      <c r="S237" s="20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</row>
    <row r="238" spans="1:236" s="9" customFormat="1" ht="15.75">
      <c r="A238" s="256"/>
      <c r="B238" s="315"/>
      <c r="C238" s="316" t="s">
        <v>664</v>
      </c>
      <c r="D238" s="363" t="s">
        <v>5</v>
      </c>
      <c r="E238" s="271" t="s">
        <v>110</v>
      </c>
      <c r="F238" s="143"/>
      <c r="G238" s="75">
        <v>20345</v>
      </c>
      <c r="H238" s="24">
        <f t="shared" si="13"/>
        <v>24414</v>
      </c>
      <c r="I238" s="103"/>
      <c r="J238" s="349"/>
      <c r="K238" s="18"/>
      <c r="L238" s="19"/>
      <c r="M238" s="19"/>
      <c r="N238" s="19"/>
      <c r="O238" s="19"/>
      <c r="P238" s="19"/>
      <c r="Q238" s="19"/>
      <c r="R238" s="20"/>
      <c r="S238" s="20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</row>
    <row r="239" spans="1:236" s="9" customFormat="1" ht="15.75">
      <c r="A239" s="256"/>
      <c r="B239" s="316"/>
      <c r="C239" s="315" t="s">
        <v>664</v>
      </c>
      <c r="D239" s="347" t="s">
        <v>5</v>
      </c>
      <c r="E239" s="271" t="s">
        <v>111</v>
      </c>
      <c r="F239" s="143"/>
      <c r="G239" s="75">
        <v>18085</v>
      </c>
      <c r="H239" s="24">
        <f t="shared" si="13"/>
        <v>21702</v>
      </c>
      <c r="I239" s="103"/>
      <c r="J239" s="349"/>
      <c r="K239" s="18"/>
      <c r="L239" s="19"/>
      <c r="M239" s="19"/>
      <c r="N239" s="19"/>
      <c r="O239" s="19"/>
      <c r="P239" s="19"/>
      <c r="Q239" s="19"/>
      <c r="R239" s="20"/>
      <c r="S239" s="20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</row>
    <row r="240" spans="1:236" s="9" customFormat="1" ht="15.75">
      <c r="A240" s="256"/>
      <c r="B240" s="315"/>
      <c r="C240" s="316" t="s">
        <v>665</v>
      </c>
      <c r="D240" s="363" t="s">
        <v>5</v>
      </c>
      <c r="E240" s="271" t="s">
        <v>110</v>
      </c>
      <c r="F240" s="143"/>
      <c r="G240" s="75">
        <v>21693</v>
      </c>
      <c r="H240" s="24">
        <f t="shared" si="13"/>
        <v>26031.599999999999</v>
      </c>
      <c r="I240" s="103"/>
      <c r="J240" s="349"/>
      <c r="K240" s="18"/>
      <c r="L240" s="19"/>
      <c r="M240" s="19"/>
      <c r="N240" s="19"/>
      <c r="O240" s="19"/>
      <c r="P240" s="19"/>
      <c r="Q240" s="19"/>
      <c r="R240" s="20"/>
      <c r="S240" s="20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</row>
    <row r="241" spans="1:236" s="9" customFormat="1" ht="15.75">
      <c r="A241" s="256"/>
      <c r="B241" s="316"/>
      <c r="C241" s="315" t="s">
        <v>665</v>
      </c>
      <c r="D241" s="347" t="s">
        <v>5</v>
      </c>
      <c r="E241" s="271" t="s">
        <v>111</v>
      </c>
      <c r="F241" s="143"/>
      <c r="G241" s="75">
        <v>12059</v>
      </c>
      <c r="H241" s="24">
        <f t="shared" si="13"/>
        <v>14470.8</v>
      </c>
      <c r="I241" s="103"/>
      <c r="J241" s="349"/>
      <c r="K241" s="18"/>
      <c r="L241" s="19"/>
      <c r="M241" s="19"/>
      <c r="N241" s="19"/>
      <c r="O241" s="19"/>
      <c r="P241" s="19"/>
      <c r="Q241" s="19"/>
      <c r="R241" s="20"/>
      <c r="S241" s="20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</row>
    <row r="242" spans="1:236" s="9" customFormat="1" ht="15.75">
      <c r="A242" s="256"/>
      <c r="B242" s="315"/>
      <c r="C242" s="316" t="s">
        <v>666</v>
      </c>
      <c r="D242" s="363" t="s">
        <v>5</v>
      </c>
      <c r="E242" s="271" t="s">
        <v>110</v>
      </c>
      <c r="F242" s="143"/>
      <c r="G242" s="75">
        <v>14573</v>
      </c>
      <c r="H242" s="24">
        <f t="shared" si="13"/>
        <v>17487.599999999999</v>
      </c>
      <c r="I242" s="103"/>
      <c r="J242" s="349"/>
      <c r="K242" s="18"/>
      <c r="L242" s="19"/>
      <c r="M242" s="19"/>
      <c r="N242" s="19"/>
      <c r="O242" s="19"/>
      <c r="P242" s="19"/>
      <c r="Q242" s="19"/>
      <c r="R242" s="20"/>
      <c r="S242" s="20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</row>
    <row r="243" spans="1:236" s="9" customFormat="1" ht="15.75">
      <c r="A243" s="256"/>
      <c r="B243" s="316"/>
      <c r="C243" s="315" t="s">
        <v>666</v>
      </c>
      <c r="D243" s="347" t="s">
        <v>5</v>
      </c>
      <c r="E243" s="271" t="s">
        <v>111</v>
      </c>
      <c r="F243" s="143"/>
      <c r="G243" s="75">
        <v>21443</v>
      </c>
      <c r="H243" s="24">
        <f t="shared" si="13"/>
        <v>25731.599999999999</v>
      </c>
      <c r="I243" s="103"/>
      <c r="J243" s="349"/>
      <c r="K243" s="18"/>
      <c r="L243" s="19"/>
      <c r="M243" s="19"/>
      <c r="N243" s="19"/>
      <c r="O243" s="19"/>
      <c r="P243" s="19"/>
      <c r="Q243" s="19"/>
      <c r="R243" s="20"/>
      <c r="S243" s="20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</row>
    <row r="244" spans="1:236" s="9" customFormat="1" ht="15.75">
      <c r="A244" s="256"/>
      <c r="B244" s="315"/>
      <c r="C244" s="316" t="s">
        <v>667</v>
      </c>
      <c r="D244" s="363" t="s">
        <v>5</v>
      </c>
      <c r="E244" s="271" t="s">
        <v>110</v>
      </c>
      <c r="F244" s="143"/>
      <c r="G244" s="75">
        <v>23847</v>
      </c>
      <c r="H244" s="24">
        <f t="shared" si="13"/>
        <v>28616.399999999998</v>
      </c>
      <c r="I244" s="103"/>
      <c r="J244" s="349"/>
      <c r="K244" s="18"/>
      <c r="L244" s="19"/>
      <c r="M244" s="19"/>
      <c r="N244" s="19"/>
      <c r="O244" s="19"/>
      <c r="P244" s="19"/>
      <c r="Q244" s="19"/>
      <c r="R244" s="20"/>
      <c r="S244" s="20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</row>
    <row r="245" spans="1:236" s="9" customFormat="1" ht="15.75">
      <c r="A245" s="256"/>
      <c r="B245" s="316"/>
      <c r="C245" s="315" t="s">
        <v>667</v>
      </c>
      <c r="D245" s="347" t="s">
        <v>5</v>
      </c>
      <c r="E245" s="271" t="s">
        <v>111</v>
      </c>
      <c r="F245" s="143"/>
      <c r="G245" s="75">
        <v>16063</v>
      </c>
      <c r="H245" s="24">
        <f t="shared" si="13"/>
        <v>19275.599999999999</v>
      </c>
      <c r="I245" s="103"/>
      <c r="J245" s="349"/>
      <c r="K245" s="18"/>
      <c r="L245" s="19"/>
      <c r="M245" s="19"/>
      <c r="N245" s="19"/>
      <c r="O245" s="19"/>
      <c r="P245" s="19"/>
      <c r="Q245" s="19"/>
      <c r="R245" s="20"/>
      <c r="S245" s="20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</row>
    <row r="246" spans="1:236" s="9" customFormat="1" ht="15.75">
      <c r="A246" s="256"/>
      <c r="B246" s="315"/>
      <c r="C246" s="316" t="s">
        <v>668</v>
      </c>
      <c r="D246" s="363" t="s">
        <v>5</v>
      </c>
      <c r="E246" s="271" t="s">
        <v>110</v>
      </c>
      <c r="F246" s="143"/>
      <c r="G246" s="75">
        <v>18468</v>
      </c>
      <c r="H246" s="24">
        <f t="shared" si="13"/>
        <v>22161.599999999999</v>
      </c>
      <c r="I246" s="103"/>
      <c r="J246" s="349"/>
      <c r="K246" s="18"/>
      <c r="L246" s="19"/>
      <c r="M246" s="19"/>
      <c r="N246" s="19"/>
      <c r="O246" s="19"/>
      <c r="P246" s="19"/>
      <c r="Q246" s="19"/>
      <c r="R246" s="20"/>
      <c r="S246" s="20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</row>
    <row r="247" spans="1:236" s="9" customFormat="1" ht="15.75">
      <c r="A247" s="256"/>
      <c r="B247" s="316"/>
      <c r="C247" s="315" t="s">
        <v>668</v>
      </c>
      <c r="D247" s="347" t="s">
        <v>5</v>
      </c>
      <c r="E247" s="271" t="s">
        <v>111</v>
      </c>
      <c r="F247" s="143"/>
      <c r="G247" s="75">
        <v>19635</v>
      </c>
      <c r="H247" s="24">
        <f t="shared" si="13"/>
        <v>23562</v>
      </c>
      <c r="I247" s="103"/>
      <c r="J247" s="349"/>
      <c r="K247" s="18"/>
      <c r="L247" s="19"/>
      <c r="M247" s="19"/>
      <c r="N247" s="19"/>
      <c r="O247" s="19"/>
      <c r="P247" s="19"/>
      <c r="Q247" s="19"/>
      <c r="R247" s="20"/>
      <c r="S247" s="20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</row>
    <row r="248" spans="1:236" s="9" customFormat="1" ht="15.75">
      <c r="A248" s="256"/>
      <c r="B248" s="315"/>
      <c r="C248" s="316" t="s">
        <v>669</v>
      </c>
      <c r="D248" s="363" t="s">
        <v>5</v>
      </c>
      <c r="E248" s="271" t="s">
        <v>110</v>
      </c>
      <c r="F248" s="143"/>
      <c r="G248" s="75">
        <v>22041</v>
      </c>
      <c r="H248" s="24">
        <f t="shared" si="13"/>
        <v>26449.200000000001</v>
      </c>
      <c r="I248" s="103"/>
      <c r="J248" s="349"/>
      <c r="K248" s="18"/>
      <c r="L248" s="19"/>
      <c r="M248" s="19"/>
      <c r="N248" s="19"/>
      <c r="O248" s="19"/>
      <c r="P248" s="19"/>
      <c r="Q248" s="19"/>
      <c r="R248" s="20"/>
      <c r="S248" s="20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</row>
    <row r="249" spans="1:236" s="9" customFormat="1" ht="15.75">
      <c r="A249" s="256"/>
      <c r="B249" s="316"/>
      <c r="C249" s="315" t="s">
        <v>669</v>
      </c>
      <c r="D249" s="347" t="s">
        <v>5</v>
      </c>
      <c r="E249" s="271" t="s">
        <v>111</v>
      </c>
      <c r="F249" s="143"/>
      <c r="G249" s="75">
        <v>23004</v>
      </c>
      <c r="H249" s="24">
        <f t="shared" si="13"/>
        <v>27604.799999999999</v>
      </c>
      <c r="I249" s="103"/>
      <c r="J249" s="349"/>
      <c r="K249" s="18"/>
      <c r="L249" s="19"/>
      <c r="M249" s="19"/>
      <c r="N249" s="19"/>
      <c r="O249" s="19"/>
      <c r="P249" s="19"/>
      <c r="Q249" s="19"/>
      <c r="R249" s="20"/>
      <c r="S249" s="20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</row>
    <row r="250" spans="1:236" s="9" customFormat="1" ht="15.75">
      <c r="A250" s="256"/>
      <c r="B250" s="315"/>
      <c r="C250" s="316" t="s">
        <v>670</v>
      </c>
      <c r="D250" s="363" t="s">
        <v>5</v>
      </c>
      <c r="E250" s="271" t="s">
        <v>110</v>
      </c>
      <c r="F250" s="143"/>
      <c r="G250" s="75">
        <v>25409</v>
      </c>
      <c r="H250" s="24">
        <f t="shared" si="13"/>
        <v>30490.799999999999</v>
      </c>
      <c r="I250" s="103"/>
      <c r="J250" s="349"/>
      <c r="K250" s="18"/>
      <c r="L250" s="19"/>
      <c r="M250" s="19"/>
      <c r="N250" s="19"/>
      <c r="O250" s="19"/>
      <c r="P250" s="19"/>
      <c r="Q250" s="19"/>
      <c r="R250" s="20"/>
      <c r="S250" s="20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</row>
    <row r="251" spans="1:236" s="9" customFormat="1" ht="15.75">
      <c r="A251" s="256"/>
      <c r="B251" s="316"/>
      <c r="C251" s="315" t="s">
        <v>670</v>
      </c>
      <c r="D251" s="347" t="s">
        <v>5</v>
      </c>
      <c r="E251" s="271" t="s">
        <v>111</v>
      </c>
      <c r="F251" s="143"/>
      <c r="G251" s="75">
        <v>22264</v>
      </c>
      <c r="H251" s="24">
        <f t="shared" si="13"/>
        <v>26716.799999999999</v>
      </c>
      <c r="I251" s="103"/>
      <c r="J251" s="349"/>
      <c r="K251" s="18"/>
      <c r="L251" s="19"/>
      <c r="M251" s="19"/>
      <c r="N251" s="19"/>
      <c r="O251" s="19"/>
      <c r="P251" s="19"/>
      <c r="Q251" s="19"/>
      <c r="R251" s="20"/>
      <c r="S251" s="20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</row>
    <row r="252" spans="1:236" s="9" customFormat="1" ht="15.75">
      <c r="A252" s="256"/>
      <c r="B252" s="315"/>
      <c r="C252" s="316" t="s">
        <v>671</v>
      </c>
      <c r="D252" s="363" t="s">
        <v>5</v>
      </c>
      <c r="E252" s="271" t="s">
        <v>110</v>
      </c>
      <c r="F252" s="143"/>
      <c r="G252" s="75">
        <v>24669</v>
      </c>
      <c r="H252" s="24">
        <f t="shared" si="13"/>
        <v>29602.799999999999</v>
      </c>
      <c r="I252" s="103"/>
      <c r="J252" s="349"/>
      <c r="K252" s="18"/>
      <c r="L252" s="19"/>
      <c r="M252" s="19"/>
      <c r="N252" s="19"/>
      <c r="O252" s="19"/>
      <c r="P252" s="19"/>
      <c r="Q252" s="19"/>
      <c r="R252" s="20"/>
      <c r="S252" s="20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</row>
    <row r="253" spans="1:236" s="9" customFormat="1" ht="15.75">
      <c r="A253" s="256"/>
      <c r="B253" s="316"/>
      <c r="C253" s="315" t="s">
        <v>671</v>
      </c>
      <c r="D253" s="347" t="s">
        <v>5</v>
      </c>
      <c r="E253" s="271" t="s">
        <v>111</v>
      </c>
      <c r="F253" s="143"/>
      <c r="G253" s="75">
        <v>17391</v>
      </c>
      <c r="H253" s="24">
        <f t="shared" si="13"/>
        <v>20869.2</v>
      </c>
      <c r="I253" s="103"/>
      <c r="J253" s="349"/>
      <c r="K253" s="18"/>
      <c r="L253" s="19"/>
      <c r="M253" s="19"/>
      <c r="N253" s="19"/>
      <c r="O253" s="19"/>
      <c r="P253" s="19"/>
      <c r="Q253" s="19"/>
      <c r="R253" s="20"/>
      <c r="S253" s="20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</row>
    <row r="254" spans="1:236" s="9" customFormat="1" ht="15.75">
      <c r="A254" s="256"/>
      <c r="B254" s="315"/>
      <c r="C254" s="316" t="s">
        <v>672</v>
      </c>
      <c r="D254" s="363" t="s">
        <v>5</v>
      </c>
      <c r="E254" s="271" t="s">
        <v>110</v>
      </c>
      <c r="F254" s="143"/>
      <c r="G254" s="75">
        <v>21434</v>
      </c>
      <c r="H254" s="24">
        <f t="shared" si="13"/>
        <v>25720.799999999999</v>
      </c>
      <c r="I254" s="103"/>
      <c r="J254" s="349"/>
      <c r="K254" s="18"/>
      <c r="L254" s="19"/>
      <c r="M254" s="19"/>
      <c r="N254" s="19"/>
      <c r="O254" s="19"/>
      <c r="P254" s="19"/>
      <c r="Q254" s="19"/>
      <c r="R254" s="20"/>
      <c r="S254" s="20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</row>
    <row r="255" spans="1:236" s="9" customFormat="1" ht="15.75">
      <c r="A255" s="256"/>
      <c r="B255" s="316"/>
      <c r="C255" s="315" t="s">
        <v>672</v>
      </c>
      <c r="D255" s="347" t="s">
        <v>5</v>
      </c>
      <c r="E255" s="271" t="s">
        <v>111</v>
      </c>
      <c r="F255" s="143"/>
      <c r="G255" s="75">
        <v>26124</v>
      </c>
      <c r="H255" s="24">
        <f t="shared" si="13"/>
        <v>31348.799999999999</v>
      </c>
      <c r="I255" s="103"/>
      <c r="J255" s="349"/>
      <c r="K255" s="18"/>
      <c r="L255" s="19"/>
      <c r="M255" s="19"/>
      <c r="N255" s="19"/>
      <c r="O255" s="19"/>
      <c r="P255" s="19"/>
      <c r="Q255" s="19"/>
      <c r="R255" s="20"/>
      <c r="S255" s="20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</row>
    <row r="256" spans="1:236" s="9" customFormat="1" ht="15.75">
      <c r="A256" s="256"/>
      <c r="B256" s="315"/>
      <c r="C256" s="316" t="s">
        <v>673</v>
      </c>
      <c r="D256" s="363" t="s">
        <v>5</v>
      </c>
      <c r="E256" s="271" t="s">
        <v>110</v>
      </c>
      <c r="F256" s="143"/>
      <c r="G256" s="75">
        <v>28527</v>
      </c>
      <c r="H256" s="24">
        <f t="shared" si="13"/>
        <v>34232.400000000001</v>
      </c>
      <c r="I256" s="103"/>
      <c r="J256" s="349"/>
      <c r="K256" s="18"/>
      <c r="L256" s="19"/>
      <c r="M256" s="19"/>
      <c r="N256" s="19"/>
      <c r="O256" s="19"/>
      <c r="P256" s="19"/>
      <c r="Q256" s="19"/>
      <c r="R256" s="20"/>
      <c r="S256" s="20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</row>
    <row r="257" spans="1:236" s="9" customFormat="1" ht="15.75">
      <c r="A257" s="256"/>
      <c r="B257" s="359"/>
      <c r="C257" s="239"/>
      <c r="D257" s="236"/>
      <c r="E257" s="271"/>
      <c r="F257" s="143"/>
      <c r="G257" s="75"/>
      <c r="H257" s="24"/>
      <c r="I257" s="103"/>
      <c r="J257" s="349"/>
      <c r="K257" s="18"/>
      <c r="L257" s="19"/>
      <c r="M257" s="19"/>
      <c r="N257" s="19"/>
      <c r="O257" s="19"/>
      <c r="P257" s="19"/>
      <c r="Q257" s="19"/>
      <c r="R257" s="20"/>
      <c r="S257" s="20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</row>
    <row r="258" spans="1:236" s="9" customFormat="1" ht="15.75">
      <c r="A258" s="256"/>
      <c r="B258" s="316"/>
      <c r="C258" s="315" t="s">
        <v>673</v>
      </c>
      <c r="D258" s="347" t="s">
        <v>5</v>
      </c>
      <c r="E258" s="271" t="s">
        <v>111</v>
      </c>
      <c r="F258" s="143"/>
      <c r="G258" s="75">
        <v>23085</v>
      </c>
      <c r="H258" s="24">
        <f t="shared" si="13"/>
        <v>27702</v>
      </c>
      <c r="I258" s="103"/>
      <c r="J258" s="349"/>
      <c r="K258" s="18"/>
      <c r="L258" s="19"/>
      <c r="M258" s="19"/>
      <c r="N258" s="19"/>
      <c r="O258" s="19"/>
      <c r="P258" s="19"/>
      <c r="Q258" s="19"/>
      <c r="R258" s="20"/>
      <c r="S258" s="20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</row>
    <row r="259" spans="1:236" s="9" customFormat="1" ht="15.75">
      <c r="A259" s="256"/>
      <c r="B259" s="315"/>
      <c r="C259" s="316" t="s">
        <v>674</v>
      </c>
      <c r="D259" s="363" t="s">
        <v>5</v>
      </c>
      <c r="E259" s="271" t="s">
        <v>110</v>
      </c>
      <c r="F259" s="143"/>
      <c r="G259" s="75">
        <v>25490</v>
      </c>
      <c r="H259" s="24">
        <f t="shared" si="13"/>
        <v>30588</v>
      </c>
      <c r="I259" s="103"/>
      <c r="J259" s="349"/>
      <c r="K259" s="18"/>
      <c r="L259" s="19"/>
      <c r="M259" s="19"/>
      <c r="N259" s="19"/>
      <c r="O259" s="19"/>
      <c r="P259" s="19"/>
      <c r="Q259" s="19"/>
      <c r="R259" s="20"/>
      <c r="S259" s="20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</row>
    <row r="260" spans="1:236" s="9" customFormat="1" ht="15.75">
      <c r="A260" s="256"/>
      <c r="B260" s="316"/>
      <c r="C260" s="315" t="s">
        <v>674</v>
      </c>
      <c r="D260" s="347" t="s">
        <v>5</v>
      </c>
      <c r="E260" s="271" t="s">
        <v>111</v>
      </c>
      <c r="F260" s="143"/>
      <c r="G260" s="75">
        <v>19470</v>
      </c>
      <c r="H260" s="24">
        <f t="shared" si="13"/>
        <v>23364</v>
      </c>
      <c r="I260" s="103"/>
      <c r="J260" s="349"/>
      <c r="K260" s="18"/>
      <c r="L260" s="19"/>
      <c r="M260" s="19"/>
      <c r="N260" s="19"/>
      <c r="O260" s="19"/>
      <c r="P260" s="19"/>
      <c r="Q260" s="19"/>
      <c r="R260" s="20"/>
      <c r="S260" s="20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</row>
    <row r="261" spans="1:236" s="9" customFormat="1" ht="15.75">
      <c r="A261" s="256"/>
      <c r="B261" s="315"/>
      <c r="C261" s="316" t="s">
        <v>675</v>
      </c>
      <c r="D261" s="363" t="s">
        <v>5</v>
      </c>
      <c r="E261" s="271" t="s">
        <v>110</v>
      </c>
      <c r="F261" s="143"/>
      <c r="G261" s="75">
        <v>21434</v>
      </c>
      <c r="H261" s="24">
        <f t="shared" si="13"/>
        <v>25720.799999999999</v>
      </c>
      <c r="I261" s="103"/>
      <c r="J261" s="349"/>
      <c r="K261" s="18"/>
      <c r="L261" s="19"/>
      <c r="M261" s="19"/>
      <c r="N261" s="19"/>
      <c r="O261" s="19"/>
      <c r="P261" s="19"/>
      <c r="Q261" s="19"/>
      <c r="R261" s="20"/>
      <c r="S261" s="20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</row>
    <row r="262" spans="1:236" s="9" customFormat="1" ht="15.75">
      <c r="A262" s="256"/>
      <c r="B262" s="316"/>
      <c r="C262" s="315" t="s">
        <v>675</v>
      </c>
      <c r="D262" s="347" t="s">
        <v>5</v>
      </c>
      <c r="E262" s="271" t="s">
        <v>111</v>
      </c>
      <c r="F262" s="143"/>
      <c r="G262" s="75">
        <v>22011</v>
      </c>
      <c r="H262" s="24">
        <f t="shared" si="13"/>
        <v>26413.200000000001</v>
      </c>
      <c r="I262" s="103"/>
      <c r="J262" s="349"/>
      <c r="K262" s="18"/>
      <c r="L262" s="19"/>
      <c r="M262" s="19"/>
      <c r="N262" s="19"/>
      <c r="O262" s="19"/>
      <c r="P262" s="19"/>
      <c r="Q262" s="19"/>
      <c r="R262" s="20"/>
      <c r="S262" s="20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</row>
    <row r="263" spans="1:236" s="9" customFormat="1" ht="15.75">
      <c r="A263" s="256"/>
      <c r="B263" s="315"/>
      <c r="C263" s="316" t="s">
        <v>676</v>
      </c>
      <c r="D263" s="363" t="s">
        <v>5</v>
      </c>
      <c r="E263" s="271" t="s">
        <v>110</v>
      </c>
      <c r="F263" s="143"/>
      <c r="G263" s="75">
        <v>26631</v>
      </c>
      <c r="H263" s="24">
        <f t="shared" si="13"/>
        <v>31957.199999999997</v>
      </c>
      <c r="I263" s="103"/>
      <c r="J263" s="349"/>
      <c r="K263" s="18"/>
      <c r="L263" s="19"/>
      <c r="M263" s="19"/>
      <c r="N263" s="19"/>
      <c r="O263" s="19"/>
      <c r="P263" s="19"/>
      <c r="Q263" s="19"/>
      <c r="R263" s="20"/>
      <c r="S263" s="20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</row>
    <row r="264" spans="1:236" s="9" customFormat="1" ht="15.75">
      <c r="A264" s="256"/>
      <c r="B264" s="316"/>
      <c r="C264" s="315" t="s">
        <v>676</v>
      </c>
      <c r="D264" s="347" t="s">
        <v>5</v>
      </c>
      <c r="E264" s="271" t="s">
        <v>111</v>
      </c>
      <c r="F264" s="143"/>
      <c r="G264" s="75">
        <v>18650</v>
      </c>
      <c r="H264" s="24">
        <f t="shared" si="13"/>
        <v>22380</v>
      </c>
      <c r="I264" s="103"/>
      <c r="J264" s="349"/>
      <c r="K264" s="18"/>
      <c r="L264" s="19"/>
      <c r="M264" s="19"/>
      <c r="N264" s="19"/>
      <c r="O264" s="19"/>
      <c r="P264" s="19"/>
      <c r="Q264" s="19"/>
      <c r="R264" s="20"/>
      <c r="S264" s="20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</row>
    <row r="265" spans="1:236" s="9" customFormat="1" ht="15.75">
      <c r="A265" s="256"/>
      <c r="B265" s="315"/>
      <c r="C265" s="316" t="s">
        <v>677</v>
      </c>
      <c r="D265" s="363" t="s">
        <v>5</v>
      </c>
      <c r="E265" s="271" t="s">
        <v>110</v>
      </c>
      <c r="F265" s="143"/>
      <c r="G265" s="75">
        <v>21054</v>
      </c>
      <c r="H265" s="24">
        <f t="shared" si="13"/>
        <v>25264.799999999999</v>
      </c>
      <c r="I265" s="103"/>
      <c r="J265" s="349"/>
      <c r="K265" s="18"/>
      <c r="L265" s="19"/>
      <c r="M265" s="19"/>
      <c r="N265" s="19"/>
      <c r="O265" s="19"/>
      <c r="P265" s="19"/>
      <c r="Q265" s="19"/>
      <c r="R265" s="20"/>
      <c r="S265" s="20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</row>
    <row r="266" spans="1:236" s="9" customFormat="1" ht="15.75">
      <c r="A266" s="256"/>
      <c r="B266" s="316"/>
      <c r="C266" s="315" t="s">
        <v>677</v>
      </c>
      <c r="D266" s="347" t="s">
        <v>5</v>
      </c>
      <c r="E266" s="271" t="s">
        <v>111</v>
      </c>
      <c r="F266" s="143"/>
      <c r="G266" s="75">
        <v>19224</v>
      </c>
      <c r="H266" s="24">
        <f t="shared" si="13"/>
        <v>23068.799999999999</v>
      </c>
      <c r="I266" s="103"/>
      <c r="J266" s="349"/>
      <c r="K266" s="18"/>
      <c r="L266" s="19"/>
      <c r="M266" s="19"/>
      <c r="N266" s="19"/>
      <c r="O266" s="19"/>
      <c r="P266" s="19"/>
      <c r="Q266" s="19"/>
      <c r="R266" s="20"/>
      <c r="S266" s="20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</row>
    <row r="267" spans="1:236" s="9" customFormat="1" ht="15.75">
      <c r="A267" s="256"/>
      <c r="B267" s="315"/>
      <c r="C267" s="316" t="s">
        <v>678</v>
      </c>
      <c r="D267" s="363" t="s">
        <v>5</v>
      </c>
      <c r="E267" s="271" t="s">
        <v>110</v>
      </c>
      <c r="F267" s="143"/>
      <c r="G267" s="75">
        <v>21629</v>
      </c>
      <c r="H267" s="24">
        <f t="shared" si="13"/>
        <v>25954.799999999999</v>
      </c>
      <c r="I267" s="103"/>
      <c r="J267" s="349"/>
      <c r="K267" s="18"/>
      <c r="L267" s="19"/>
      <c r="M267" s="19"/>
      <c r="N267" s="19"/>
      <c r="O267" s="19"/>
      <c r="P267" s="19"/>
      <c r="Q267" s="19"/>
      <c r="R267" s="20"/>
      <c r="S267" s="20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</row>
    <row r="268" spans="1:236" s="9" customFormat="1" ht="15.75" hidden="1" customHeight="1">
      <c r="A268" s="256"/>
      <c r="B268" s="316"/>
      <c r="C268" s="315" t="s">
        <v>678</v>
      </c>
      <c r="D268" s="347" t="s">
        <v>5</v>
      </c>
      <c r="E268" s="271" t="s">
        <v>111</v>
      </c>
      <c r="F268" s="143"/>
      <c r="G268" s="75">
        <v>10259</v>
      </c>
      <c r="H268" s="24">
        <f t="shared" si="13"/>
        <v>12310.8</v>
      </c>
      <c r="I268" s="103"/>
      <c r="J268" s="349"/>
      <c r="K268" s="18"/>
      <c r="L268" s="19"/>
      <c r="M268" s="19"/>
      <c r="N268" s="19"/>
      <c r="O268" s="19"/>
      <c r="P268" s="19"/>
      <c r="Q268" s="19"/>
      <c r="R268" s="20"/>
      <c r="S268" s="20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</row>
    <row r="269" spans="1:236" s="9" customFormat="1" ht="15.75" hidden="1" customHeight="1">
      <c r="A269" s="256"/>
      <c r="B269" s="315"/>
      <c r="C269" s="316" t="s">
        <v>679</v>
      </c>
      <c r="D269" s="363" t="s">
        <v>5</v>
      </c>
      <c r="E269" s="271" t="s">
        <v>110</v>
      </c>
      <c r="F269" s="143"/>
      <c r="G269" s="75">
        <v>12664</v>
      </c>
      <c r="H269" s="24">
        <f t="shared" si="13"/>
        <v>15196.8</v>
      </c>
      <c r="I269" s="103"/>
      <c r="J269" s="349"/>
      <c r="K269" s="18"/>
      <c r="L269" s="19"/>
      <c r="M269" s="19"/>
      <c r="N269" s="19"/>
      <c r="O269" s="19"/>
      <c r="P269" s="19"/>
      <c r="Q269" s="19"/>
      <c r="R269" s="20"/>
      <c r="S269" s="20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</row>
    <row r="270" spans="1:236" s="9" customFormat="1" ht="15.75" customHeight="1">
      <c r="A270" s="256"/>
      <c r="B270" s="359"/>
      <c r="C270" s="315" t="s">
        <v>678</v>
      </c>
      <c r="D270" s="347" t="s">
        <v>5</v>
      </c>
      <c r="E270" s="271" t="s">
        <v>111</v>
      </c>
      <c r="F270" s="143"/>
      <c r="G270" s="75">
        <v>10259</v>
      </c>
      <c r="H270" s="24">
        <f t="shared" si="13"/>
        <v>12310.8</v>
      </c>
      <c r="I270" s="103"/>
      <c r="J270" s="349"/>
      <c r="K270" s="18"/>
      <c r="L270" s="19"/>
      <c r="M270" s="19"/>
      <c r="N270" s="19"/>
      <c r="O270" s="19"/>
      <c r="P270" s="19"/>
      <c r="Q270" s="19"/>
      <c r="R270" s="20"/>
      <c r="S270" s="20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</row>
    <row r="271" spans="1:236" s="9" customFormat="1" ht="15.75" customHeight="1">
      <c r="A271" s="256"/>
      <c r="B271" s="359"/>
      <c r="C271" s="316" t="s">
        <v>679</v>
      </c>
      <c r="D271" s="363" t="s">
        <v>5</v>
      </c>
      <c r="E271" s="271" t="s">
        <v>110</v>
      </c>
      <c r="F271" s="143"/>
      <c r="G271" s="75">
        <v>12664</v>
      </c>
      <c r="H271" s="24">
        <f t="shared" si="13"/>
        <v>15196.8</v>
      </c>
      <c r="I271" s="103"/>
      <c r="J271" s="349"/>
      <c r="K271" s="18"/>
      <c r="L271" s="19"/>
      <c r="M271" s="19"/>
      <c r="N271" s="19"/>
      <c r="O271" s="19"/>
      <c r="P271" s="19"/>
      <c r="Q271" s="19"/>
      <c r="R271" s="20"/>
      <c r="S271" s="20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</row>
    <row r="272" spans="1:236" s="9" customFormat="1" ht="15.75">
      <c r="A272" s="256"/>
      <c r="B272" s="316"/>
      <c r="C272" s="315" t="s">
        <v>679</v>
      </c>
      <c r="D272" s="347" t="s">
        <v>5</v>
      </c>
      <c r="E272" s="271" t="s">
        <v>111</v>
      </c>
      <c r="F272" s="143"/>
      <c r="G272" s="75">
        <v>15529</v>
      </c>
      <c r="H272" s="24">
        <f t="shared" si="13"/>
        <v>18634.8</v>
      </c>
      <c r="I272" s="103"/>
      <c r="J272" s="349"/>
      <c r="K272" s="18"/>
      <c r="L272" s="19"/>
      <c r="M272" s="19"/>
      <c r="N272" s="19"/>
      <c r="O272" s="19"/>
      <c r="P272" s="19"/>
      <c r="Q272" s="19"/>
      <c r="R272" s="20"/>
      <c r="S272" s="20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</row>
    <row r="273" spans="1:236" s="9" customFormat="1" ht="15.75">
      <c r="A273" s="256"/>
      <c r="B273" s="315"/>
      <c r="C273" s="316" t="s">
        <v>680</v>
      </c>
      <c r="D273" s="363" t="s">
        <v>5</v>
      </c>
      <c r="E273" s="271" t="s">
        <v>110</v>
      </c>
      <c r="F273" s="143"/>
      <c r="G273" s="75">
        <v>17934</v>
      </c>
      <c r="H273" s="24">
        <f t="shared" si="13"/>
        <v>21520.799999999999</v>
      </c>
      <c r="I273" s="103"/>
      <c r="J273" s="349"/>
      <c r="K273" s="18"/>
      <c r="L273" s="19"/>
      <c r="M273" s="19"/>
      <c r="N273" s="19"/>
      <c r="O273" s="19"/>
      <c r="P273" s="19"/>
      <c r="Q273" s="19"/>
      <c r="R273" s="20"/>
      <c r="S273" s="20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</row>
    <row r="274" spans="1:236" s="9" customFormat="1" ht="15.75">
      <c r="A274" s="256"/>
      <c r="B274" s="316"/>
      <c r="C274" s="315" t="s">
        <v>680</v>
      </c>
      <c r="D274" s="347" t="s">
        <v>5</v>
      </c>
      <c r="E274" s="271" t="s">
        <v>111</v>
      </c>
      <c r="F274" s="143"/>
      <c r="G274" s="75">
        <v>20868</v>
      </c>
      <c r="H274" s="24">
        <f t="shared" si="13"/>
        <v>25041.599999999999</v>
      </c>
      <c r="I274" s="103"/>
      <c r="J274" s="349"/>
      <c r="K274" s="18"/>
      <c r="L274" s="19"/>
      <c r="M274" s="19"/>
      <c r="N274" s="19"/>
      <c r="O274" s="19"/>
      <c r="P274" s="19"/>
      <c r="Q274" s="19"/>
      <c r="R274" s="20"/>
      <c r="S274" s="20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</row>
    <row r="275" spans="1:236" s="9" customFormat="1" ht="15.75">
      <c r="A275" s="256"/>
      <c r="B275" s="315"/>
      <c r="C275" s="316" t="s">
        <v>681</v>
      </c>
      <c r="D275" s="363" t="s">
        <v>5</v>
      </c>
      <c r="E275" s="271" t="s">
        <v>110</v>
      </c>
      <c r="F275" s="143"/>
      <c r="G275" s="75">
        <v>23273</v>
      </c>
      <c r="H275" s="24">
        <f t="shared" si="13"/>
        <v>27927.599999999999</v>
      </c>
      <c r="I275" s="103"/>
      <c r="J275" s="349"/>
      <c r="K275" s="18"/>
      <c r="L275" s="19"/>
      <c r="M275" s="19"/>
      <c r="N275" s="19"/>
      <c r="O275" s="19"/>
      <c r="P275" s="19"/>
      <c r="Q275" s="19"/>
      <c r="R275" s="20"/>
      <c r="S275" s="20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</row>
    <row r="276" spans="1:236" s="9" customFormat="1" ht="15.75">
      <c r="A276" s="256"/>
      <c r="B276" s="316"/>
      <c r="C276" s="315" t="s">
        <v>681</v>
      </c>
      <c r="D276" s="347" t="s">
        <v>5</v>
      </c>
      <c r="E276" s="271" t="s">
        <v>111</v>
      </c>
      <c r="F276" s="143"/>
      <c r="G276" s="75">
        <v>16023</v>
      </c>
      <c r="H276" s="24">
        <f t="shared" si="13"/>
        <v>19227.599999999999</v>
      </c>
      <c r="I276" s="103"/>
      <c r="J276" s="349"/>
      <c r="K276" s="18"/>
      <c r="L276" s="19"/>
      <c r="M276" s="19"/>
      <c r="N276" s="19"/>
      <c r="O276" s="19"/>
      <c r="P276" s="19"/>
      <c r="Q276" s="19"/>
      <c r="R276" s="20"/>
      <c r="S276" s="20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</row>
    <row r="277" spans="1:236" s="9" customFormat="1" ht="15.75">
      <c r="A277" s="256"/>
      <c r="B277" s="315"/>
      <c r="C277" s="316" t="s">
        <v>682</v>
      </c>
      <c r="D277" s="363" t="s">
        <v>5</v>
      </c>
      <c r="E277" s="271" t="s">
        <v>110</v>
      </c>
      <c r="F277" s="143"/>
      <c r="G277" s="75">
        <v>18427</v>
      </c>
      <c r="H277" s="24">
        <f t="shared" si="13"/>
        <v>22112.399999999998</v>
      </c>
      <c r="I277" s="103"/>
      <c r="J277" s="349"/>
      <c r="K277" s="18"/>
      <c r="L277" s="19"/>
      <c r="M277" s="19"/>
      <c r="N277" s="19"/>
      <c r="O277" s="19"/>
      <c r="P277" s="19"/>
      <c r="Q277" s="19"/>
      <c r="R277" s="20"/>
      <c r="S277" s="20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</row>
    <row r="278" spans="1:236" s="9" customFormat="1" ht="15.75">
      <c r="A278" s="256"/>
      <c r="B278" s="316"/>
      <c r="C278" s="315" t="s">
        <v>682</v>
      </c>
      <c r="D278" s="347" t="s">
        <v>5</v>
      </c>
      <c r="E278" s="271" t="s">
        <v>111</v>
      </c>
      <c r="F278" s="143"/>
      <c r="G278" s="75">
        <v>22280</v>
      </c>
      <c r="H278" s="24">
        <f t="shared" si="13"/>
        <v>26736</v>
      </c>
      <c r="I278" s="103"/>
      <c r="J278" s="349"/>
      <c r="K278" s="18"/>
      <c r="L278" s="19"/>
      <c r="M278" s="19"/>
      <c r="N278" s="19"/>
      <c r="O278" s="19"/>
      <c r="P278" s="19"/>
      <c r="Q278" s="19"/>
      <c r="R278" s="20"/>
      <c r="S278" s="20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</row>
    <row r="279" spans="1:236" s="9" customFormat="1" ht="15.75">
      <c r="A279" s="256"/>
      <c r="B279" s="315"/>
      <c r="C279" s="316" t="s">
        <v>683</v>
      </c>
      <c r="D279" s="363" t="s">
        <v>5</v>
      </c>
      <c r="E279" s="271" t="s">
        <v>110</v>
      </c>
      <c r="F279" s="143"/>
      <c r="G279" s="75">
        <v>24684</v>
      </c>
      <c r="H279" s="24">
        <f t="shared" si="13"/>
        <v>29620.799999999999</v>
      </c>
      <c r="I279" s="103"/>
      <c r="J279" s="349"/>
      <c r="K279" s="18"/>
      <c r="L279" s="19"/>
      <c r="M279" s="19"/>
      <c r="N279" s="19"/>
      <c r="O279" s="19"/>
      <c r="P279" s="19"/>
      <c r="Q279" s="19"/>
      <c r="R279" s="20"/>
      <c r="S279" s="20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</row>
    <row r="280" spans="1:236" s="9" customFormat="1" ht="15.75">
      <c r="A280" s="256"/>
      <c r="B280" s="316"/>
      <c r="C280" s="315" t="s">
        <v>683</v>
      </c>
      <c r="D280" s="347" t="s">
        <v>5</v>
      </c>
      <c r="E280" s="271" t="s">
        <v>111</v>
      </c>
      <c r="F280" s="143"/>
      <c r="G280" s="75">
        <v>12077</v>
      </c>
      <c r="H280" s="24">
        <f t="shared" si="13"/>
        <v>14492.4</v>
      </c>
      <c r="I280" s="103"/>
      <c r="J280" s="349"/>
      <c r="K280" s="18"/>
      <c r="L280" s="19"/>
      <c r="M280" s="19"/>
      <c r="N280" s="19"/>
      <c r="O280" s="19"/>
      <c r="P280" s="19"/>
      <c r="Q280" s="19"/>
      <c r="R280" s="20"/>
      <c r="S280" s="20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</row>
    <row r="281" spans="1:236" s="9" customFormat="1" ht="15.75">
      <c r="A281" s="256"/>
      <c r="B281" s="315"/>
      <c r="C281" s="316" t="s">
        <v>684</v>
      </c>
      <c r="D281" s="363" t="s">
        <v>5</v>
      </c>
      <c r="E281" s="271" t="s">
        <v>110</v>
      </c>
      <c r="F281" s="143"/>
      <c r="G281" s="75">
        <v>14528</v>
      </c>
      <c r="H281" s="24">
        <f t="shared" si="13"/>
        <v>17433.599999999999</v>
      </c>
      <c r="I281" s="103"/>
      <c r="J281" s="349"/>
      <c r="K281" s="18"/>
      <c r="L281" s="19"/>
      <c r="M281" s="19"/>
      <c r="N281" s="19"/>
      <c r="O281" s="19"/>
      <c r="P281" s="19"/>
      <c r="Q281" s="19"/>
      <c r="R281" s="20"/>
      <c r="S281" s="20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</row>
    <row r="282" spans="1:236" s="9" customFormat="1" ht="15.75">
      <c r="A282" s="256"/>
      <c r="B282" s="316"/>
      <c r="C282" s="315" t="s">
        <v>684</v>
      </c>
      <c r="D282" s="347" t="s">
        <v>5</v>
      </c>
      <c r="E282" s="271" t="s">
        <v>111</v>
      </c>
      <c r="F282" s="143"/>
      <c r="G282" s="75">
        <v>18856</v>
      </c>
      <c r="H282" s="24">
        <f t="shared" ref="H282:H289" si="14">G282*1.2</f>
        <v>22627.200000000001</v>
      </c>
      <c r="I282" s="103"/>
      <c r="J282" s="349"/>
      <c r="K282" s="18"/>
      <c r="L282" s="19"/>
      <c r="M282" s="19"/>
      <c r="N282" s="19"/>
      <c r="O282" s="19"/>
      <c r="P282" s="19"/>
      <c r="Q282" s="19"/>
      <c r="R282" s="20"/>
      <c r="S282" s="20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</row>
    <row r="283" spans="1:236" s="9" customFormat="1" ht="15.75">
      <c r="A283" s="256"/>
      <c r="B283" s="315"/>
      <c r="C283" s="316" t="s">
        <v>685</v>
      </c>
      <c r="D283" s="363" t="s">
        <v>5</v>
      </c>
      <c r="E283" s="271" t="s">
        <v>110</v>
      </c>
      <c r="F283" s="143"/>
      <c r="G283" s="75">
        <v>21261</v>
      </c>
      <c r="H283" s="24">
        <f t="shared" si="14"/>
        <v>25513.200000000001</v>
      </c>
      <c r="I283" s="103"/>
      <c r="J283" s="349"/>
      <c r="K283" s="18"/>
      <c r="L283" s="19"/>
      <c r="M283" s="19"/>
      <c r="N283" s="19"/>
      <c r="O283" s="19"/>
      <c r="P283" s="19"/>
      <c r="Q283" s="19"/>
      <c r="R283" s="20"/>
      <c r="S283" s="20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</row>
    <row r="284" spans="1:236" s="9" customFormat="1" ht="15.75">
      <c r="A284" s="256"/>
      <c r="B284" s="316"/>
      <c r="C284" s="315" t="s">
        <v>685</v>
      </c>
      <c r="D284" s="347" t="s">
        <v>5</v>
      </c>
      <c r="E284" s="271" t="s">
        <v>111</v>
      </c>
      <c r="F284" s="143"/>
      <c r="G284" s="75">
        <v>19721</v>
      </c>
      <c r="H284" s="24">
        <f t="shared" si="14"/>
        <v>23665.200000000001</v>
      </c>
      <c r="I284" s="103"/>
      <c r="J284" s="349"/>
      <c r="K284" s="18"/>
      <c r="L284" s="19"/>
      <c r="M284" s="19"/>
      <c r="N284" s="19"/>
      <c r="O284" s="19"/>
      <c r="P284" s="19"/>
      <c r="Q284" s="19"/>
      <c r="R284" s="20"/>
      <c r="S284" s="20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</row>
    <row r="285" spans="1:236" s="9" customFormat="1" ht="15.75">
      <c r="A285" s="256"/>
      <c r="B285" s="315"/>
      <c r="C285" s="316" t="s">
        <v>686</v>
      </c>
      <c r="D285" s="363" t="s">
        <v>5</v>
      </c>
      <c r="E285" s="271" t="s">
        <v>110</v>
      </c>
      <c r="F285" s="143"/>
      <c r="G285" s="75">
        <v>22236</v>
      </c>
      <c r="H285" s="24">
        <f t="shared" si="14"/>
        <v>26683.200000000001</v>
      </c>
      <c r="I285" s="103"/>
      <c r="J285" s="349"/>
      <c r="K285" s="18"/>
      <c r="L285" s="19"/>
      <c r="M285" s="19"/>
      <c r="N285" s="19"/>
      <c r="O285" s="19"/>
      <c r="P285" s="19"/>
      <c r="Q285" s="19"/>
      <c r="R285" s="20"/>
      <c r="S285" s="20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</row>
    <row r="286" spans="1:236" s="9" customFormat="1" ht="15.75">
      <c r="A286" s="256"/>
      <c r="B286" s="316"/>
      <c r="C286" s="315" t="s">
        <v>686</v>
      </c>
      <c r="D286" s="347" t="s">
        <v>5</v>
      </c>
      <c r="E286" s="271" t="s">
        <v>111</v>
      </c>
      <c r="F286" s="143"/>
      <c r="G286" s="75">
        <v>22011</v>
      </c>
      <c r="H286" s="24">
        <f t="shared" si="14"/>
        <v>26413.200000000001</v>
      </c>
      <c r="I286" s="103"/>
      <c r="J286" s="349"/>
      <c r="K286" s="18"/>
      <c r="L286" s="19"/>
      <c r="M286" s="19"/>
      <c r="N286" s="19"/>
      <c r="O286" s="19"/>
      <c r="P286" s="19"/>
      <c r="Q286" s="19"/>
      <c r="R286" s="20"/>
      <c r="S286" s="20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</row>
    <row r="287" spans="1:236" s="9" customFormat="1" ht="15.75">
      <c r="A287" s="256"/>
      <c r="B287" s="315"/>
      <c r="C287" s="316" t="s">
        <v>687</v>
      </c>
      <c r="D287" s="363" t="s">
        <v>5</v>
      </c>
      <c r="E287" s="271" t="s">
        <v>110</v>
      </c>
      <c r="F287" s="143"/>
      <c r="G287" s="75">
        <v>25476</v>
      </c>
      <c r="H287" s="24">
        <f t="shared" si="14"/>
        <v>30571.199999999997</v>
      </c>
      <c r="I287" s="103"/>
      <c r="J287" s="349"/>
      <c r="K287" s="18"/>
      <c r="L287" s="19"/>
      <c r="M287" s="19"/>
      <c r="N287" s="19"/>
      <c r="O287" s="19"/>
      <c r="P287" s="19"/>
      <c r="Q287" s="19"/>
      <c r="R287" s="20"/>
      <c r="S287" s="20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</row>
    <row r="288" spans="1:236" s="9" customFormat="1" ht="15.75">
      <c r="A288" s="256"/>
      <c r="B288" s="316"/>
      <c r="C288" s="315" t="s">
        <v>687</v>
      </c>
      <c r="D288" s="347" t="s">
        <v>5</v>
      </c>
      <c r="E288" s="271" t="s">
        <v>111</v>
      </c>
      <c r="F288" s="143"/>
      <c r="G288" s="75">
        <v>12627</v>
      </c>
      <c r="H288" s="24">
        <f t="shared" si="14"/>
        <v>15152.4</v>
      </c>
      <c r="I288" s="103"/>
      <c r="J288" s="349"/>
      <c r="K288" s="18"/>
      <c r="L288" s="19"/>
      <c r="M288" s="19"/>
      <c r="N288" s="19"/>
      <c r="O288" s="19"/>
      <c r="P288" s="19"/>
      <c r="Q288" s="19"/>
      <c r="R288" s="20"/>
      <c r="S288" s="20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</row>
    <row r="289" spans="1:236" s="9" customFormat="1" ht="15.75">
      <c r="A289" s="256"/>
      <c r="B289" s="315"/>
      <c r="C289" s="316" t="s">
        <v>688</v>
      </c>
      <c r="D289" s="363" t="s">
        <v>5</v>
      </c>
      <c r="E289" s="271" t="s">
        <v>110</v>
      </c>
      <c r="F289" s="143"/>
      <c r="G289" s="75">
        <v>15033</v>
      </c>
      <c r="H289" s="24">
        <f t="shared" si="14"/>
        <v>18039.599999999999</v>
      </c>
      <c r="I289" s="103"/>
      <c r="J289" s="349"/>
      <c r="K289" s="18"/>
      <c r="L289" s="19"/>
      <c r="M289" s="19"/>
      <c r="N289" s="19"/>
      <c r="O289" s="19"/>
      <c r="P289" s="19"/>
      <c r="Q289" s="19"/>
      <c r="R289" s="20"/>
      <c r="S289" s="20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</row>
    <row r="290" spans="1:236" s="9" customFormat="1" ht="15.75" hidden="1" customHeight="1">
      <c r="A290" s="256"/>
      <c r="B290" s="316"/>
      <c r="C290" s="227" t="s">
        <v>688</v>
      </c>
      <c r="D290" s="235" t="s">
        <v>5</v>
      </c>
      <c r="E290" s="271" t="s">
        <v>110</v>
      </c>
      <c r="F290" s="143"/>
      <c r="G290" s="75">
        <v>26886</v>
      </c>
      <c r="H290" s="24">
        <f>G290*1.2</f>
        <v>32263.199999999997</v>
      </c>
      <c r="I290" s="103"/>
      <c r="J290" s="349"/>
      <c r="K290" s="18"/>
      <c r="L290" s="19"/>
      <c r="M290" s="19"/>
      <c r="N290" s="19"/>
      <c r="O290" s="19"/>
      <c r="P290" s="19"/>
      <c r="Q290" s="19"/>
      <c r="R290" s="20"/>
      <c r="S290" s="20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</row>
    <row r="291" spans="1:236" s="9" customFormat="1" ht="15.75">
      <c r="A291" s="256"/>
      <c r="B291" s="113"/>
      <c r="C291" s="113" t="s">
        <v>689</v>
      </c>
      <c r="D291" s="171"/>
      <c r="E291" s="143"/>
      <c r="F291" s="143"/>
      <c r="G291" s="75"/>
      <c r="H291" s="172"/>
      <c r="I291" s="204"/>
      <c r="J291" s="349"/>
      <c r="K291" s="18"/>
      <c r="L291" s="19"/>
      <c r="M291" s="19"/>
      <c r="N291" s="19"/>
      <c r="O291" s="19"/>
      <c r="P291" s="19"/>
      <c r="Q291" s="19"/>
      <c r="R291" s="20"/>
      <c r="S291" s="20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</row>
    <row r="292" spans="1:236" s="9" customFormat="1" ht="15.75">
      <c r="A292" s="256"/>
      <c r="B292" s="111"/>
      <c r="C292" s="111" t="s">
        <v>644</v>
      </c>
      <c r="D292" s="63"/>
      <c r="E292" s="143"/>
      <c r="F292" s="143"/>
      <c r="G292" s="75"/>
      <c r="H292" s="172"/>
      <c r="I292" s="204"/>
      <c r="J292" s="349"/>
      <c r="K292" s="18"/>
      <c r="L292" s="19"/>
      <c r="M292" s="19"/>
      <c r="N292" s="19"/>
      <c r="O292" s="19"/>
      <c r="P292" s="19"/>
      <c r="Q292" s="19"/>
      <c r="R292" s="20"/>
      <c r="S292" s="20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</row>
    <row r="293" spans="1:236" s="9" customFormat="1" ht="15.75">
      <c r="A293" s="256"/>
      <c r="B293" s="315"/>
      <c r="C293" s="315" t="s">
        <v>64</v>
      </c>
      <c r="D293" s="347" t="s">
        <v>5</v>
      </c>
      <c r="E293" s="271" t="s">
        <v>111</v>
      </c>
      <c r="F293" s="143"/>
      <c r="G293" s="75">
        <v>17255</v>
      </c>
      <c r="H293" s="24">
        <f>G293*1.2</f>
        <v>20706</v>
      </c>
      <c r="I293" s="103"/>
      <c r="J293" s="349"/>
      <c r="K293" s="18"/>
      <c r="L293" s="19"/>
      <c r="M293" s="19"/>
      <c r="N293" s="19"/>
      <c r="O293" s="19"/>
      <c r="P293" s="19"/>
      <c r="Q293" s="19"/>
      <c r="R293" s="20"/>
      <c r="S293" s="20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</row>
    <row r="294" spans="1:236" s="9" customFormat="1" ht="15.75">
      <c r="A294" s="256"/>
      <c r="B294" s="316"/>
      <c r="C294" s="316" t="s">
        <v>64</v>
      </c>
      <c r="D294" s="363" t="s">
        <v>5</v>
      </c>
      <c r="E294" s="271" t="s">
        <v>110</v>
      </c>
      <c r="F294" s="143"/>
      <c r="G294" s="75">
        <v>19659</v>
      </c>
      <c r="H294" s="24">
        <f>G294*1.2</f>
        <v>23590.799999999999</v>
      </c>
      <c r="I294" s="103"/>
      <c r="J294" s="349"/>
      <c r="K294" s="18"/>
      <c r="L294" s="19"/>
      <c r="M294" s="19"/>
      <c r="N294" s="19"/>
      <c r="O294" s="19"/>
      <c r="P294" s="19"/>
      <c r="Q294" s="19"/>
      <c r="R294" s="20"/>
      <c r="S294" s="20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</row>
    <row r="295" spans="1:236" s="9" customFormat="1" ht="15.75">
      <c r="A295" s="256"/>
      <c r="B295" s="315"/>
      <c r="C295" s="315" t="s">
        <v>690</v>
      </c>
      <c r="D295" s="347" t="s">
        <v>5</v>
      </c>
      <c r="E295" s="271" t="s">
        <v>111</v>
      </c>
      <c r="F295" s="143"/>
      <c r="G295" s="75">
        <v>8795</v>
      </c>
      <c r="H295" s="24">
        <f>G295*1.2</f>
        <v>10554</v>
      </c>
      <c r="I295" s="103"/>
      <c r="J295" s="349"/>
      <c r="K295" s="18"/>
      <c r="L295" s="19"/>
      <c r="M295" s="19"/>
      <c r="N295" s="19"/>
      <c r="O295" s="19"/>
      <c r="P295" s="19"/>
      <c r="Q295" s="19"/>
      <c r="R295" s="20"/>
      <c r="S295" s="20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</row>
    <row r="296" spans="1:236" s="9" customFormat="1" ht="15.75">
      <c r="A296" s="256"/>
      <c r="B296" s="316"/>
      <c r="C296" s="316" t="s">
        <v>690</v>
      </c>
      <c r="D296" s="363" t="s">
        <v>5</v>
      </c>
      <c r="E296" s="271" t="s">
        <v>110</v>
      </c>
      <c r="F296" s="143"/>
      <c r="G296" s="75">
        <v>11199</v>
      </c>
      <c r="H296" s="24">
        <f>G296*1.2</f>
        <v>13438.8</v>
      </c>
      <c r="I296" s="103"/>
      <c r="J296" s="349"/>
      <c r="K296" s="18"/>
      <c r="L296" s="19"/>
      <c r="M296" s="19"/>
      <c r="N296" s="19"/>
      <c r="O296" s="19"/>
      <c r="P296" s="19"/>
      <c r="Q296" s="19"/>
      <c r="R296" s="20"/>
      <c r="S296" s="20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</row>
    <row r="297" spans="1:236" s="9" customFormat="1" ht="15.75">
      <c r="A297" s="256"/>
      <c r="B297" s="111"/>
      <c r="C297" s="111" t="s">
        <v>594</v>
      </c>
      <c r="D297" s="171"/>
      <c r="E297" s="143"/>
      <c r="F297" s="143"/>
      <c r="G297" s="75"/>
      <c r="H297" s="172"/>
      <c r="I297" s="204"/>
      <c r="J297" s="349"/>
      <c r="K297" s="18"/>
      <c r="L297" s="19"/>
      <c r="M297" s="19"/>
      <c r="N297" s="19"/>
      <c r="O297" s="19"/>
      <c r="P297" s="19"/>
      <c r="Q297" s="19"/>
      <c r="R297" s="20"/>
      <c r="S297" s="20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</row>
    <row r="298" spans="1:236" s="9" customFormat="1" ht="15.75">
      <c r="A298" s="256"/>
      <c r="B298" s="315"/>
      <c r="C298" s="315" t="s">
        <v>691</v>
      </c>
      <c r="D298" s="347" t="s">
        <v>5</v>
      </c>
      <c r="E298" s="271" t="s">
        <v>111</v>
      </c>
      <c r="F298" s="143"/>
      <c r="G298" s="75">
        <v>17391</v>
      </c>
      <c r="H298" s="24">
        <f t="shared" ref="H298:H313" si="15">G298*1.2</f>
        <v>20869.2</v>
      </c>
      <c r="I298" s="103"/>
      <c r="J298" s="349"/>
      <c r="K298" s="18"/>
      <c r="L298" s="19"/>
      <c r="M298" s="19"/>
      <c r="N298" s="19"/>
      <c r="O298" s="19"/>
      <c r="P298" s="19"/>
      <c r="Q298" s="19"/>
      <c r="R298" s="20"/>
      <c r="S298" s="20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</row>
    <row r="299" spans="1:236" s="9" customFormat="1" ht="15.75">
      <c r="A299" s="256"/>
      <c r="B299" s="316"/>
      <c r="C299" s="316" t="s">
        <v>691</v>
      </c>
      <c r="D299" s="363" t="s">
        <v>5</v>
      </c>
      <c r="E299" s="271" t="s">
        <v>110</v>
      </c>
      <c r="F299" s="143"/>
      <c r="G299" s="75">
        <v>18546</v>
      </c>
      <c r="H299" s="24">
        <f t="shared" si="15"/>
        <v>22255.200000000001</v>
      </c>
      <c r="I299" s="103"/>
      <c r="J299" s="349"/>
      <c r="K299" s="18"/>
      <c r="L299" s="19"/>
      <c r="M299" s="19"/>
      <c r="N299" s="19"/>
      <c r="O299" s="19"/>
      <c r="P299" s="19"/>
      <c r="Q299" s="19"/>
      <c r="R299" s="20"/>
      <c r="S299" s="20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</row>
    <row r="300" spans="1:236" s="9" customFormat="1" ht="15.75">
      <c r="A300" s="256"/>
      <c r="B300" s="315"/>
      <c r="C300" s="315" t="s">
        <v>692</v>
      </c>
      <c r="D300" s="347" t="s">
        <v>5</v>
      </c>
      <c r="E300" s="271" t="s">
        <v>111</v>
      </c>
      <c r="F300" s="143"/>
      <c r="G300" s="75">
        <v>19701</v>
      </c>
      <c r="H300" s="24">
        <f t="shared" si="15"/>
        <v>23641.200000000001</v>
      </c>
      <c r="I300" s="103"/>
      <c r="J300" s="349"/>
      <c r="K300" s="18"/>
      <c r="L300" s="19"/>
      <c r="M300" s="19"/>
      <c r="N300" s="19"/>
      <c r="O300" s="19"/>
      <c r="P300" s="19"/>
      <c r="Q300" s="19"/>
      <c r="R300" s="20"/>
      <c r="S300" s="20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</row>
    <row r="301" spans="1:236" s="9" customFormat="1" ht="15.75">
      <c r="A301" s="256"/>
      <c r="B301" s="316"/>
      <c r="C301" s="316" t="s">
        <v>692</v>
      </c>
      <c r="D301" s="363" t="s">
        <v>5</v>
      </c>
      <c r="E301" s="271" t="s">
        <v>110</v>
      </c>
      <c r="F301" s="143"/>
      <c r="G301" s="75">
        <v>22011</v>
      </c>
      <c r="H301" s="24">
        <f t="shared" si="15"/>
        <v>26413.200000000001</v>
      </c>
      <c r="I301" s="103"/>
      <c r="J301" s="349"/>
      <c r="K301" s="18"/>
      <c r="L301" s="19"/>
      <c r="M301" s="19"/>
      <c r="N301" s="19"/>
      <c r="O301" s="19"/>
      <c r="P301" s="19"/>
      <c r="Q301" s="19"/>
      <c r="R301" s="20"/>
      <c r="S301" s="20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</row>
    <row r="302" spans="1:236" s="9" customFormat="1" ht="15.75">
      <c r="A302" s="256"/>
      <c r="B302" s="315"/>
      <c r="C302" s="315" t="s">
        <v>693</v>
      </c>
      <c r="D302" s="347" t="s">
        <v>5</v>
      </c>
      <c r="E302" s="271" t="s">
        <v>111</v>
      </c>
      <c r="F302" s="143"/>
      <c r="G302" s="75">
        <v>18544</v>
      </c>
      <c r="H302" s="24">
        <f t="shared" si="15"/>
        <v>22252.799999999999</v>
      </c>
      <c r="I302" s="103"/>
      <c r="J302" s="349"/>
      <c r="K302" s="18"/>
      <c r="L302" s="19"/>
      <c r="M302" s="19"/>
      <c r="N302" s="19"/>
      <c r="O302" s="19"/>
      <c r="P302" s="19"/>
      <c r="Q302" s="19"/>
      <c r="R302" s="20"/>
      <c r="S302" s="20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</row>
    <row r="303" spans="1:236" s="9" customFormat="1" ht="15.75">
      <c r="A303" s="256"/>
      <c r="B303" s="316"/>
      <c r="C303" s="316" t="s">
        <v>693</v>
      </c>
      <c r="D303" s="363" t="s">
        <v>5</v>
      </c>
      <c r="E303" s="271" t="s">
        <v>110</v>
      </c>
      <c r="F303" s="143"/>
      <c r="G303" s="75">
        <v>21597</v>
      </c>
      <c r="H303" s="24">
        <f t="shared" si="15"/>
        <v>25916.399999999998</v>
      </c>
      <c r="I303" s="103"/>
      <c r="J303" s="349"/>
      <c r="K303" s="18"/>
      <c r="L303" s="19"/>
      <c r="M303" s="19"/>
      <c r="N303" s="19"/>
      <c r="O303" s="19"/>
      <c r="P303" s="19"/>
      <c r="Q303" s="19"/>
      <c r="R303" s="20"/>
      <c r="S303" s="20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</row>
    <row r="304" spans="1:236" s="9" customFormat="1" ht="15.75">
      <c r="A304" s="256"/>
      <c r="B304" s="315"/>
      <c r="C304" s="315" t="s">
        <v>694</v>
      </c>
      <c r="D304" s="347" t="s">
        <v>5</v>
      </c>
      <c r="E304" s="271" t="s">
        <v>111</v>
      </c>
      <c r="F304" s="143"/>
      <c r="G304" s="75">
        <v>17391</v>
      </c>
      <c r="H304" s="24">
        <f t="shared" si="15"/>
        <v>20869.2</v>
      </c>
      <c r="I304" s="103"/>
      <c r="J304" s="349"/>
      <c r="K304" s="18"/>
      <c r="L304" s="19"/>
      <c r="M304" s="19"/>
      <c r="N304" s="19"/>
      <c r="O304" s="19"/>
      <c r="P304" s="19"/>
      <c r="Q304" s="19"/>
      <c r="R304" s="20"/>
      <c r="S304" s="20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</row>
    <row r="305" spans="1:236" s="9" customFormat="1" ht="15.75">
      <c r="A305" s="256"/>
      <c r="B305" s="316"/>
      <c r="C305" s="316" t="s">
        <v>694</v>
      </c>
      <c r="D305" s="363" t="s">
        <v>5</v>
      </c>
      <c r="E305" s="271" t="s">
        <v>110</v>
      </c>
      <c r="F305" s="143"/>
      <c r="G305" s="75">
        <v>19701</v>
      </c>
      <c r="H305" s="24">
        <f t="shared" si="15"/>
        <v>23641.200000000001</v>
      </c>
      <c r="I305" s="103"/>
      <c r="J305" s="349"/>
      <c r="K305" s="18"/>
      <c r="L305" s="19"/>
      <c r="M305" s="19"/>
      <c r="N305" s="19"/>
      <c r="O305" s="19"/>
      <c r="P305" s="19"/>
      <c r="Q305" s="19"/>
      <c r="R305" s="20"/>
      <c r="S305" s="20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</row>
    <row r="306" spans="1:236" s="144" customFormat="1" ht="15.75">
      <c r="A306" s="263"/>
      <c r="B306" s="315"/>
      <c r="C306" s="315" t="s">
        <v>695</v>
      </c>
      <c r="D306" s="347" t="s">
        <v>5</v>
      </c>
      <c r="E306" s="271" t="s">
        <v>111</v>
      </c>
      <c r="F306" s="143"/>
      <c r="G306" s="75">
        <v>8494</v>
      </c>
      <c r="H306" s="24">
        <f t="shared" si="15"/>
        <v>10192.799999999999</v>
      </c>
      <c r="I306" s="103"/>
      <c r="J306" s="349"/>
      <c r="K306" s="41"/>
      <c r="L306" s="42"/>
      <c r="M306" s="42"/>
      <c r="N306" s="42"/>
      <c r="O306" s="42"/>
      <c r="P306" s="42"/>
      <c r="Q306" s="42"/>
      <c r="R306" s="261"/>
      <c r="S306" s="261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</row>
    <row r="307" spans="1:236" s="144" customFormat="1" ht="15.75">
      <c r="A307" s="263"/>
      <c r="B307" s="316"/>
      <c r="C307" s="316"/>
      <c r="D307" s="363" t="s">
        <v>5</v>
      </c>
      <c r="E307" s="271" t="s">
        <v>110</v>
      </c>
      <c r="F307" s="143"/>
      <c r="G307" s="75">
        <v>11008</v>
      </c>
      <c r="H307" s="24">
        <f t="shared" si="15"/>
        <v>13209.6</v>
      </c>
      <c r="I307" s="103"/>
      <c r="J307" s="349"/>
      <c r="K307" s="41"/>
      <c r="L307" s="42"/>
      <c r="M307" s="42"/>
      <c r="N307" s="42"/>
      <c r="O307" s="42"/>
      <c r="P307" s="42"/>
      <c r="Q307" s="42"/>
      <c r="R307" s="261"/>
      <c r="S307" s="261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</row>
    <row r="308" spans="1:236" s="9" customFormat="1" ht="15.75">
      <c r="A308" s="256"/>
      <c r="B308" s="315"/>
      <c r="C308" s="315" t="s">
        <v>738</v>
      </c>
      <c r="D308" s="347" t="s">
        <v>5</v>
      </c>
      <c r="E308" s="271" t="s">
        <v>111</v>
      </c>
      <c r="F308" s="143"/>
      <c r="G308" s="75">
        <v>7836</v>
      </c>
      <c r="H308" s="24">
        <f t="shared" si="15"/>
        <v>9403.1999999999989</v>
      </c>
      <c r="I308" s="103"/>
      <c r="J308" s="349"/>
      <c r="K308" s="18"/>
      <c r="L308" s="19"/>
      <c r="M308" s="19"/>
      <c r="N308" s="19"/>
      <c r="O308" s="19"/>
      <c r="P308" s="19"/>
      <c r="Q308" s="19"/>
      <c r="R308" s="20"/>
      <c r="S308" s="20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</row>
    <row r="309" spans="1:236" s="9" customFormat="1" ht="15.75">
      <c r="A309" s="256"/>
      <c r="B309" s="316"/>
      <c r="C309" s="316" t="s">
        <v>695</v>
      </c>
      <c r="D309" s="363" t="s">
        <v>5</v>
      </c>
      <c r="E309" s="271" t="s">
        <v>110</v>
      </c>
      <c r="F309" s="143"/>
      <c r="G309" s="75">
        <v>9726</v>
      </c>
      <c r="H309" s="24">
        <f t="shared" si="15"/>
        <v>11671.199999999999</v>
      </c>
      <c r="I309" s="103"/>
      <c r="J309" s="349"/>
      <c r="K309" s="18"/>
      <c r="L309" s="19"/>
      <c r="M309" s="19"/>
      <c r="N309" s="19"/>
      <c r="O309" s="19"/>
      <c r="P309" s="19"/>
      <c r="Q309" s="19"/>
      <c r="R309" s="20"/>
      <c r="S309" s="20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</row>
    <row r="310" spans="1:236" s="9" customFormat="1" ht="15.75">
      <c r="A310" s="256"/>
      <c r="B310" s="315"/>
      <c r="C310" s="315" t="s">
        <v>696</v>
      </c>
      <c r="D310" s="347" t="s">
        <v>5</v>
      </c>
      <c r="E310" s="271" t="s">
        <v>111</v>
      </c>
      <c r="F310" s="143"/>
      <c r="G310" s="75">
        <v>10683</v>
      </c>
      <c r="H310" s="24">
        <f t="shared" si="15"/>
        <v>12819.6</v>
      </c>
      <c r="I310" s="103"/>
      <c r="J310" s="349"/>
      <c r="K310" s="18"/>
      <c r="L310" s="19"/>
      <c r="M310" s="19"/>
      <c r="N310" s="19"/>
      <c r="O310" s="19"/>
      <c r="P310" s="19"/>
      <c r="Q310" s="19"/>
      <c r="R310" s="20"/>
      <c r="S310" s="20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</row>
    <row r="311" spans="1:236" s="9" customFormat="1" ht="15.75">
      <c r="A311" s="256"/>
      <c r="B311" s="316"/>
      <c r="C311" s="316" t="s">
        <v>696</v>
      </c>
      <c r="D311" s="363" t="s">
        <v>5</v>
      </c>
      <c r="E311" s="271" t="s">
        <v>110</v>
      </c>
      <c r="F311" s="143"/>
      <c r="G311" s="75">
        <v>13198</v>
      </c>
      <c r="H311" s="24">
        <f t="shared" si="15"/>
        <v>15837.599999999999</v>
      </c>
      <c r="I311" s="103"/>
      <c r="J311" s="349"/>
      <c r="K311" s="18"/>
      <c r="L311" s="19"/>
      <c r="M311" s="19"/>
      <c r="N311" s="19"/>
      <c r="O311" s="19"/>
      <c r="P311" s="19"/>
      <c r="Q311" s="19"/>
      <c r="R311" s="20"/>
      <c r="S311" s="20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</row>
    <row r="312" spans="1:236" s="9" customFormat="1" ht="15.75">
      <c r="A312" s="256"/>
      <c r="B312" s="315"/>
      <c r="C312" s="315" t="s">
        <v>697</v>
      </c>
      <c r="D312" s="347" t="s">
        <v>5</v>
      </c>
      <c r="E312" s="271" t="s">
        <v>111</v>
      </c>
      <c r="F312" s="143"/>
      <c r="G312" s="75">
        <v>18546</v>
      </c>
      <c r="H312" s="24">
        <f t="shared" si="15"/>
        <v>22255.200000000001</v>
      </c>
      <c r="I312" s="103"/>
      <c r="J312" s="349"/>
      <c r="K312" s="18"/>
      <c r="L312" s="19"/>
      <c r="M312" s="19"/>
      <c r="N312" s="19"/>
      <c r="O312" s="19"/>
      <c r="P312" s="19"/>
      <c r="Q312" s="19"/>
      <c r="R312" s="20"/>
      <c r="S312" s="20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</row>
    <row r="313" spans="1:236" s="9" customFormat="1" ht="15.75">
      <c r="A313" s="256"/>
      <c r="B313" s="316"/>
      <c r="C313" s="316" t="s">
        <v>697</v>
      </c>
      <c r="D313" s="363" t="s">
        <v>5</v>
      </c>
      <c r="E313" s="271" t="s">
        <v>110</v>
      </c>
      <c r="F313" s="143"/>
      <c r="G313" s="75">
        <v>22011</v>
      </c>
      <c r="H313" s="24">
        <f t="shared" si="15"/>
        <v>26413.200000000001</v>
      </c>
      <c r="I313" s="103"/>
      <c r="J313" s="349"/>
      <c r="K313" s="18"/>
      <c r="L313" s="19"/>
      <c r="M313" s="19"/>
      <c r="N313" s="19"/>
      <c r="O313" s="19"/>
      <c r="P313" s="19"/>
      <c r="Q313" s="19"/>
      <c r="R313" s="20"/>
      <c r="S313" s="20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</row>
    <row r="314" spans="1:236" s="9" customFormat="1" ht="15.75">
      <c r="A314" s="256"/>
      <c r="B314" s="111"/>
      <c r="C314" s="111" t="s">
        <v>636</v>
      </c>
      <c r="D314" s="171"/>
      <c r="E314" s="143"/>
      <c r="F314" s="143"/>
      <c r="G314" s="75"/>
      <c r="H314" s="172"/>
      <c r="I314" s="204"/>
      <c r="J314" s="349"/>
      <c r="K314" s="18"/>
      <c r="L314" s="19"/>
      <c r="M314" s="19"/>
      <c r="N314" s="19"/>
      <c r="O314" s="19"/>
      <c r="P314" s="19"/>
      <c r="Q314" s="19"/>
      <c r="R314" s="20"/>
      <c r="S314" s="20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</row>
    <row r="315" spans="1:236" s="9" customFormat="1" ht="15.75">
      <c r="A315" s="256"/>
      <c r="B315" s="315"/>
      <c r="C315" s="315" t="s">
        <v>698</v>
      </c>
      <c r="D315" s="347" t="s">
        <v>5</v>
      </c>
      <c r="E315" s="271" t="s">
        <v>111</v>
      </c>
      <c r="F315" s="143"/>
      <c r="G315" s="75">
        <v>57221</v>
      </c>
      <c r="H315" s="24">
        <f t="shared" ref="H315:H324" si="16">G315*1.2</f>
        <v>68665.2</v>
      </c>
      <c r="I315" s="103"/>
      <c r="J315" s="349"/>
      <c r="K315" s="18"/>
      <c r="L315" s="19"/>
      <c r="M315" s="19"/>
      <c r="N315" s="19"/>
      <c r="O315" s="19"/>
      <c r="P315" s="19"/>
      <c r="Q315" s="19"/>
      <c r="R315" s="20"/>
      <c r="S315" s="20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</row>
    <row r="316" spans="1:236" s="9" customFormat="1" ht="15.75">
      <c r="A316" s="256"/>
      <c r="B316" s="316"/>
      <c r="C316" s="316" t="s">
        <v>698</v>
      </c>
      <c r="D316" s="363" t="s">
        <v>5</v>
      </c>
      <c r="E316" s="271" t="s">
        <v>110</v>
      </c>
      <c r="F316" s="143"/>
      <c r="G316" s="75">
        <v>64221</v>
      </c>
      <c r="H316" s="24">
        <f t="shared" si="16"/>
        <v>77065.2</v>
      </c>
      <c r="I316" s="103"/>
      <c r="J316" s="349"/>
      <c r="K316" s="18"/>
      <c r="L316" s="19"/>
      <c r="M316" s="19"/>
      <c r="N316" s="19"/>
      <c r="O316" s="19"/>
      <c r="P316" s="19"/>
      <c r="Q316" s="19"/>
      <c r="R316" s="20"/>
      <c r="S316" s="20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</row>
    <row r="317" spans="1:236" s="9" customFormat="1" ht="15.75">
      <c r="A317" s="256"/>
      <c r="B317" s="315"/>
      <c r="C317" s="315" t="s">
        <v>797</v>
      </c>
      <c r="D317" s="347" t="s">
        <v>5</v>
      </c>
      <c r="E317" s="271" t="s">
        <v>111</v>
      </c>
      <c r="F317" s="143"/>
      <c r="G317" s="75">
        <v>62621</v>
      </c>
      <c r="H317" s="24">
        <f t="shared" si="16"/>
        <v>75145.2</v>
      </c>
      <c r="I317" s="103"/>
      <c r="J317" s="349"/>
      <c r="K317" s="18"/>
      <c r="L317" s="19"/>
      <c r="M317" s="19"/>
      <c r="N317" s="19"/>
      <c r="O317" s="19"/>
      <c r="P317" s="19"/>
      <c r="Q317" s="19"/>
      <c r="R317" s="20"/>
      <c r="S317" s="20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</row>
    <row r="318" spans="1:236" s="9" customFormat="1" ht="15.75">
      <c r="A318" s="256"/>
      <c r="B318" s="316"/>
      <c r="C318" s="316" t="s">
        <v>641</v>
      </c>
      <c r="D318" s="363" t="s">
        <v>5</v>
      </c>
      <c r="E318" s="271" t="s">
        <v>110</v>
      </c>
      <c r="F318" s="143"/>
      <c r="G318" s="75">
        <v>70241</v>
      </c>
      <c r="H318" s="24">
        <f t="shared" si="16"/>
        <v>84289.2</v>
      </c>
      <c r="I318" s="103"/>
      <c r="J318" s="349"/>
      <c r="K318" s="18"/>
      <c r="L318" s="19"/>
      <c r="M318" s="19"/>
      <c r="N318" s="19"/>
      <c r="O318" s="19"/>
      <c r="P318" s="19"/>
      <c r="Q318" s="19"/>
      <c r="R318" s="20"/>
      <c r="S318" s="20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</row>
    <row r="319" spans="1:236" s="9" customFormat="1" ht="15.75">
      <c r="A319" s="256"/>
      <c r="B319" s="239"/>
      <c r="C319" s="315" t="s">
        <v>855</v>
      </c>
      <c r="D319" s="347" t="s">
        <v>5</v>
      </c>
      <c r="E319" s="271" t="s">
        <v>111</v>
      </c>
      <c r="F319" s="143"/>
      <c r="G319" s="75">
        <v>64540</v>
      </c>
      <c r="H319" s="24">
        <f t="shared" si="16"/>
        <v>77448</v>
      </c>
      <c r="I319" s="103"/>
      <c r="J319" s="349"/>
      <c r="K319" s="18"/>
      <c r="L319" s="19"/>
      <c r="M319" s="19"/>
      <c r="N319" s="19"/>
      <c r="O319" s="19"/>
      <c r="P319" s="19"/>
      <c r="Q319" s="19"/>
      <c r="R319" s="20"/>
      <c r="S319" s="20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</row>
    <row r="320" spans="1:236" s="9" customFormat="1" ht="15.75">
      <c r="A320" s="256"/>
      <c r="B320" s="239"/>
      <c r="C320" s="316" t="s">
        <v>641</v>
      </c>
      <c r="D320" s="363" t="s">
        <v>5</v>
      </c>
      <c r="E320" s="271" t="s">
        <v>110</v>
      </c>
      <c r="F320" s="143"/>
      <c r="G320" s="75">
        <v>71840</v>
      </c>
      <c r="H320" s="24">
        <f t="shared" si="16"/>
        <v>86208</v>
      </c>
      <c r="I320" s="103"/>
      <c r="J320" s="349"/>
      <c r="K320" s="18"/>
      <c r="L320" s="19"/>
      <c r="M320" s="19"/>
      <c r="N320" s="19"/>
      <c r="O320" s="19"/>
      <c r="P320" s="19"/>
      <c r="Q320" s="19"/>
      <c r="R320" s="20"/>
      <c r="S320" s="20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</row>
    <row r="321" spans="1:236" s="9" customFormat="1" ht="15.75">
      <c r="A321" s="256"/>
      <c r="B321" s="315"/>
      <c r="C321" s="315" t="s">
        <v>641</v>
      </c>
      <c r="D321" s="347" t="s">
        <v>5</v>
      </c>
      <c r="E321" s="271" t="s">
        <v>111</v>
      </c>
      <c r="F321" s="143"/>
      <c r="G321" s="75">
        <v>29115</v>
      </c>
      <c r="H321" s="24">
        <f t="shared" si="16"/>
        <v>34938</v>
      </c>
      <c r="I321" s="103"/>
      <c r="J321" s="349"/>
      <c r="K321" s="18"/>
      <c r="L321" s="19"/>
      <c r="M321" s="19"/>
      <c r="N321" s="19"/>
      <c r="O321" s="19"/>
      <c r="P321" s="19"/>
      <c r="Q321" s="19"/>
      <c r="R321" s="20"/>
      <c r="S321" s="20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</row>
    <row r="322" spans="1:236" s="9" customFormat="1" ht="15.75">
      <c r="A322" s="256"/>
      <c r="B322" s="316"/>
      <c r="C322" s="316" t="s">
        <v>641</v>
      </c>
      <c r="D322" s="363" t="s">
        <v>5</v>
      </c>
      <c r="E322" s="271" t="s">
        <v>110</v>
      </c>
      <c r="F322" s="143"/>
      <c r="G322" s="75">
        <v>36981</v>
      </c>
      <c r="H322" s="24">
        <f t="shared" si="16"/>
        <v>44377.2</v>
      </c>
      <c r="I322" s="103"/>
      <c r="J322" s="349"/>
      <c r="K322" s="18"/>
      <c r="L322" s="19"/>
      <c r="M322" s="19"/>
      <c r="N322" s="19"/>
      <c r="O322" s="19"/>
      <c r="P322" s="19"/>
      <c r="Q322" s="19"/>
      <c r="R322" s="20"/>
      <c r="S322" s="20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</row>
    <row r="323" spans="1:236" s="9" customFormat="1" ht="15.75">
      <c r="A323" s="256"/>
      <c r="B323" s="315"/>
      <c r="C323" s="315" t="s">
        <v>699</v>
      </c>
      <c r="D323" s="347" t="s">
        <v>5</v>
      </c>
      <c r="E323" s="271" t="s">
        <v>111</v>
      </c>
      <c r="F323" s="143"/>
      <c r="G323" s="75">
        <v>29646</v>
      </c>
      <c r="H323" s="24">
        <f t="shared" si="16"/>
        <v>35575.199999999997</v>
      </c>
      <c r="I323" s="103"/>
      <c r="J323" s="349"/>
      <c r="K323" s="18"/>
      <c r="L323" s="19"/>
      <c r="M323" s="19"/>
      <c r="N323" s="19"/>
      <c r="O323" s="19"/>
      <c r="P323" s="19"/>
      <c r="Q323" s="19"/>
      <c r="R323" s="20"/>
      <c r="S323" s="20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</row>
    <row r="324" spans="1:236" s="9" customFormat="1" ht="15.75">
      <c r="A324" s="256"/>
      <c r="B324" s="316"/>
      <c r="C324" s="316" t="s">
        <v>699</v>
      </c>
      <c r="D324" s="363" t="s">
        <v>5</v>
      </c>
      <c r="E324" s="271" t="s">
        <v>110</v>
      </c>
      <c r="F324" s="143"/>
      <c r="G324" s="75">
        <v>37661</v>
      </c>
      <c r="H324" s="24">
        <f t="shared" si="16"/>
        <v>45193.2</v>
      </c>
      <c r="I324" s="103"/>
      <c r="J324" s="349"/>
      <c r="K324" s="18"/>
      <c r="L324" s="19"/>
      <c r="M324" s="19"/>
      <c r="N324" s="19"/>
      <c r="O324" s="19"/>
      <c r="P324" s="19"/>
      <c r="Q324" s="19"/>
      <c r="R324" s="20"/>
      <c r="S324" s="20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</row>
    <row r="325" spans="1:236" s="2" customFormat="1" ht="18.75" hidden="1" customHeight="1">
      <c r="A325" s="58" t="s">
        <v>529</v>
      </c>
      <c r="B325" s="257"/>
      <c r="C325" s="231" t="s">
        <v>166</v>
      </c>
      <c r="D325" s="231"/>
      <c r="E325" s="231"/>
      <c r="F325" s="231"/>
      <c r="G325" s="91"/>
      <c r="H325" s="91"/>
      <c r="I325" s="91"/>
      <c r="J325" s="349"/>
      <c r="K325" s="18"/>
      <c r="L325" s="19"/>
      <c r="M325" s="19"/>
      <c r="N325" s="19"/>
      <c r="O325" s="19"/>
      <c r="P325" s="19"/>
      <c r="Q325" s="19"/>
      <c r="R325" s="20"/>
      <c r="S325" s="20"/>
    </row>
    <row r="326" spans="1:236" s="10" customFormat="1" ht="18.75" hidden="1" customHeight="1">
      <c r="A326" s="58" t="s">
        <v>530</v>
      </c>
      <c r="B326" s="258"/>
      <c r="C326" s="114" t="s">
        <v>167</v>
      </c>
      <c r="D326" s="115" t="s">
        <v>168</v>
      </c>
      <c r="E326" s="115" t="s">
        <v>113</v>
      </c>
      <c r="F326" s="24">
        <v>5943</v>
      </c>
      <c r="G326" s="24">
        <f t="shared" ref="G326:G389" si="17">ROUNDUP((F326*1.1),0)</f>
        <v>6538</v>
      </c>
      <c r="H326" s="24">
        <f t="shared" ref="H326:H389" si="18">G326*1.18</f>
        <v>7714.8399999999992</v>
      </c>
      <c r="I326" s="248"/>
      <c r="J326" s="349"/>
      <c r="K326" s="18"/>
      <c r="L326" s="19"/>
      <c r="M326" s="19"/>
      <c r="N326" s="19"/>
      <c r="O326" s="19"/>
      <c r="P326" s="19"/>
      <c r="Q326" s="19"/>
      <c r="R326" s="20"/>
      <c r="S326" s="20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</row>
    <row r="327" spans="1:236" ht="18.75" hidden="1" customHeight="1">
      <c r="A327" s="58" t="s">
        <v>531</v>
      </c>
      <c r="B327" s="258"/>
      <c r="C327" s="114" t="s">
        <v>32</v>
      </c>
      <c r="D327" s="115" t="s">
        <v>168</v>
      </c>
      <c r="E327" s="115" t="s">
        <v>113</v>
      </c>
      <c r="F327" s="24">
        <v>6328</v>
      </c>
      <c r="G327" s="24">
        <f t="shared" si="17"/>
        <v>6961</v>
      </c>
      <c r="H327" s="24">
        <f t="shared" si="18"/>
        <v>8213.98</v>
      </c>
      <c r="I327" s="249"/>
      <c r="J327" s="349"/>
      <c r="R327" s="20"/>
      <c r="S327" s="20"/>
      <c r="HY327" s="2"/>
      <c r="HZ327" s="2"/>
      <c r="IA327" s="2"/>
      <c r="IB327" s="2"/>
    </row>
    <row r="328" spans="1:236" ht="18.75" hidden="1" customHeight="1">
      <c r="A328" s="58" t="s">
        <v>532</v>
      </c>
      <c r="B328" s="258"/>
      <c r="C328" s="114" t="s">
        <v>33</v>
      </c>
      <c r="D328" s="115" t="s">
        <v>168</v>
      </c>
      <c r="E328" s="115" t="s">
        <v>113</v>
      </c>
      <c r="F328" s="24">
        <v>6147</v>
      </c>
      <c r="G328" s="24">
        <f t="shared" si="17"/>
        <v>6762</v>
      </c>
      <c r="H328" s="24">
        <f t="shared" si="18"/>
        <v>7979.16</v>
      </c>
      <c r="I328" s="249"/>
      <c r="J328" s="349"/>
      <c r="R328" s="20"/>
      <c r="S328" s="20"/>
      <c r="HY328" s="2"/>
      <c r="HZ328" s="2"/>
      <c r="IA328" s="2"/>
      <c r="IB328" s="2"/>
    </row>
    <row r="329" spans="1:236" ht="18.75" hidden="1" customHeight="1">
      <c r="A329" s="58" t="s">
        <v>533</v>
      </c>
      <c r="B329" s="258"/>
      <c r="C329" s="114" t="s">
        <v>147</v>
      </c>
      <c r="D329" s="115" t="s">
        <v>168</v>
      </c>
      <c r="E329" s="115" t="s">
        <v>113</v>
      </c>
      <c r="F329" s="24">
        <v>7266</v>
      </c>
      <c r="G329" s="24">
        <f t="shared" si="17"/>
        <v>7993</v>
      </c>
      <c r="H329" s="24">
        <f t="shared" si="18"/>
        <v>9431.74</v>
      </c>
      <c r="I329" s="249"/>
      <c r="J329" s="349"/>
      <c r="R329" s="20"/>
      <c r="S329" s="20"/>
      <c r="HY329" s="2"/>
      <c r="HZ329" s="2"/>
      <c r="IA329" s="2"/>
      <c r="IB329" s="2"/>
    </row>
    <row r="330" spans="1:236" ht="18.75" hidden="1" customHeight="1">
      <c r="A330" s="58" t="s">
        <v>534</v>
      </c>
      <c r="B330" s="258"/>
      <c r="C330" s="114" t="s">
        <v>34</v>
      </c>
      <c r="D330" s="115" t="s">
        <v>168</v>
      </c>
      <c r="E330" s="115" t="s">
        <v>113</v>
      </c>
      <c r="F330" s="24">
        <v>6147</v>
      </c>
      <c r="G330" s="24">
        <f t="shared" si="17"/>
        <v>6762</v>
      </c>
      <c r="H330" s="24">
        <f t="shared" si="18"/>
        <v>7979.16</v>
      </c>
      <c r="I330" s="249"/>
      <c r="J330" s="349"/>
      <c r="R330" s="20"/>
      <c r="S330" s="20"/>
      <c r="HY330" s="2"/>
      <c r="HZ330" s="2"/>
      <c r="IA330" s="2"/>
      <c r="IB330" s="2"/>
    </row>
    <row r="331" spans="1:236" ht="18.75" hidden="1" customHeight="1">
      <c r="A331" s="58" t="s">
        <v>535</v>
      </c>
      <c r="B331" s="258"/>
      <c r="C331" s="114" t="s">
        <v>148</v>
      </c>
      <c r="D331" s="115" t="s">
        <v>168</v>
      </c>
      <c r="E331" s="115" t="s">
        <v>113</v>
      </c>
      <c r="F331" s="24">
        <v>7266</v>
      </c>
      <c r="G331" s="24">
        <f t="shared" si="17"/>
        <v>7993</v>
      </c>
      <c r="H331" s="24">
        <f t="shared" si="18"/>
        <v>9431.74</v>
      </c>
      <c r="I331" s="249"/>
      <c r="J331" s="349"/>
      <c r="R331" s="20"/>
      <c r="S331" s="20"/>
      <c r="HY331" s="2"/>
      <c r="HZ331" s="2"/>
      <c r="IA331" s="2"/>
      <c r="IB331" s="2"/>
    </row>
    <row r="332" spans="1:236" ht="18.75" hidden="1" customHeight="1">
      <c r="A332" s="58" t="s">
        <v>536</v>
      </c>
      <c r="B332" s="258"/>
      <c r="C332" s="114" t="s">
        <v>149</v>
      </c>
      <c r="D332" s="115" t="s">
        <v>168</v>
      </c>
      <c r="E332" s="115" t="s">
        <v>113</v>
      </c>
      <c r="F332" s="24">
        <v>7266</v>
      </c>
      <c r="G332" s="24">
        <f t="shared" si="17"/>
        <v>7993</v>
      </c>
      <c r="H332" s="24">
        <f t="shared" si="18"/>
        <v>9431.74</v>
      </c>
      <c r="I332" s="249"/>
      <c r="J332" s="349"/>
      <c r="R332" s="20"/>
      <c r="S332" s="20"/>
      <c r="HY332" s="2"/>
      <c r="HZ332" s="2"/>
      <c r="IA332" s="2"/>
      <c r="IB332" s="2"/>
    </row>
    <row r="333" spans="1:236" ht="18.75" hidden="1" customHeight="1">
      <c r="A333" s="58" t="s">
        <v>537</v>
      </c>
      <c r="B333" s="258"/>
      <c r="C333" s="114" t="s">
        <v>35</v>
      </c>
      <c r="D333" s="115" t="s">
        <v>168</v>
      </c>
      <c r="E333" s="115" t="s">
        <v>113</v>
      </c>
      <c r="F333" s="24">
        <v>8011</v>
      </c>
      <c r="G333" s="24">
        <f t="shared" si="17"/>
        <v>8813</v>
      </c>
      <c r="H333" s="24">
        <f t="shared" si="18"/>
        <v>10399.34</v>
      </c>
      <c r="I333" s="249"/>
      <c r="J333" s="349"/>
      <c r="R333" s="20"/>
      <c r="S333" s="20"/>
      <c r="HY333" s="2"/>
      <c r="HZ333" s="2"/>
      <c r="IA333" s="2"/>
      <c r="IB333" s="2"/>
    </row>
    <row r="334" spans="1:236" ht="18.75" hidden="1" customHeight="1">
      <c r="A334" s="58" t="s">
        <v>538</v>
      </c>
      <c r="B334" s="258"/>
      <c r="C334" s="114" t="s">
        <v>36</v>
      </c>
      <c r="D334" s="115" t="s">
        <v>168</v>
      </c>
      <c r="E334" s="115" t="s">
        <v>113</v>
      </c>
      <c r="F334" s="24">
        <v>8384</v>
      </c>
      <c r="G334" s="24">
        <f t="shared" si="17"/>
        <v>9223</v>
      </c>
      <c r="H334" s="24">
        <f t="shared" si="18"/>
        <v>10883.14</v>
      </c>
      <c r="I334" s="249"/>
      <c r="J334" s="349"/>
      <c r="R334" s="20"/>
      <c r="S334" s="20"/>
      <c r="HY334" s="2"/>
      <c r="HZ334" s="2"/>
      <c r="IA334" s="2"/>
      <c r="IB334" s="2"/>
    </row>
    <row r="335" spans="1:236" ht="18.75" hidden="1" customHeight="1">
      <c r="A335" s="58" t="s">
        <v>539</v>
      </c>
      <c r="B335" s="258"/>
      <c r="C335" s="114" t="s">
        <v>37</v>
      </c>
      <c r="D335" s="115" t="s">
        <v>168</v>
      </c>
      <c r="E335" s="115" t="s">
        <v>113</v>
      </c>
      <c r="F335" s="24">
        <v>8384</v>
      </c>
      <c r="G335" s="24">
        <f t="shared" si="17"/>
        <v>9223</v>
      </c>
      <c r="H335" s="24">
        <f t="shared" si="18"/>
        <v>10883.14</v>
      </c>
      <c r="I335" s="249"/>
      <c r="J335" s="349"/>
      <c r="R335" s="20"/>
      <c r="S335" s="20"/>
      <c r="HY335" s="2"/>
      <c r="HZ335" s="2"/>
      <c r="IA335" s="2"/>
      <c r="IB335" s="2"/>
    </row>
    <row r="336" spans="1:236" ht="18.75" hidden="1" customHeight="1">
      <c r="A336" s="58" t="s">
        <v>540</v>
      </c>
      <c r="B336" s="258"/>
      <c r="C336" s="114" t="s">
        <v>150</v>
      </c>
      <c r="D336" s="115" t="s">
        <v>168</v>
      </c>
      <c r="E336" s="115" t="s">
        <v>113</v>
      </c>
      <c r="F336" s="24">
        <v>7266</v>
      </c>
      <c r="G336" s="24">
        <f t="shared" si="17"/>
        <v>7993</v>
      </c>
      <c r="H336" s="24">
        <f t="shared" si="18"/>
        <v>9431.74</v>
      </c>
      <c r="I336" s="249"/>
      <c r="J336" s="349"/>
      <c r="R336" s="20"/>
      <c r="S336" s="20"/>
      <c r="HY336" s="2"/>
      <c r="HZ336" s="2"/>
      <c r="IA336" s="2"/>
      <c r="IB336" s="2"/>
    </row>
    <row r="337" spans="1:236" ht="18.75" hidden="1" customHeight="1">
      <c r="A337" s="58" t="s">
        <v>541</v>
      </c>
      <c r="B337" s="258"/>
      <c r="C337" s="114" t="s">
        <v>38</v>
      </c>
      <c r="D337" s="115" t="s">
        <v>168</v>
      </c>
      <c r="E337" s="115" t="s">
        <v>113</v>
      </c>
      <c r="F337" s="24">
        <v>8803</v>
      </c>
      <c r="G337" s="24">
        <f t="shared" si="17"/>
        <v>9684</v>
      </c>
      <c r="H337" s="24">
        <f t="shared" si="18"/>
        <v>11427.119999999999</v>
      </c>
      <c r="I337" s="249"/>
      <c r="J337" s="349"/>
      <c r="R337" s="20"/>
      <c r="S337" s="20"/>
      <c r="HY337" s="2"/>
      <c r="HZ337" s="2"/>
      <c r="IA337" s="2"/>
      <c r="IB337" s="2"/>
    </row>
    <row r="338" spans="1:236" ht="18.75" hidden="1" customHeight="1">
      <c r="A338" s="58" t="s">
        <v>542</v>
      </c>
      <c r="B338" s="258"/>
      <c r="C338" s="114" t="s">
        <v>39</v>
      </c>
      <c r="D338" s="115" t="s">
        <v>168</v>
      </c>
      <c r="E338" s="115" t="s">
        <v>113</v>
      </c>
      <c r="F338" s="24">
        <v>8384</v>
      </c>
      <c r="G338" s="24">
        <f t="shared" si="17"/>
        <v>9223</v>
      </c>
      <c r="H338" s="24">
        <f t="shared" si="18"/>
        <v>10883.14</v>
      </c>
      <c r="I338" s="249"/>
      <c r="J338" s="349"/>
      <c r="R338" s="20"/>
      <c r="S338" s="20"/>
      <c r="HY338" s="2"/>
      <c r="HZ338" s="2"/>
      <c r="IA338" s="2"/>
      <c r="IB338" s="2"/>
    </row>
    <row r="339" spans="1:236" ht="18.75" hidden="1" customHeight="1">
      <c r="A339" s="58" t="s">
        <v>543</v>
      </c>
      <c r="B339" s="258"/>
      <c r="C339" s="114" t="s">
        <v>40</v>
      </c>
      <c r="D339" s="115" t="s">
        <v>168</v>
      </c>
      <c r="E339" s="115" t="s">
        <v>113</v>
      </c>
      <c r="F339" s="24">
        <v>8384</v>
      </c>
      <c r="G339" s="24">
        <f t="shared" si="17"/>
        <v>9223</v>
      </c>
      <c r="H339" s="24">
        <f t="shared" si="18"/>
        <v>10883.14</v>
      </c>
      <c r="I339" s="249"/>
      <c r="J339" s="349"/>
      <c r="R339" s="20"/>
      <c r="S339" s="20"/>
      <c r="HY339" s="2"/>
      <c r="HZ339" s="2"/>
      <c r="IA339" s="2"/>
      <c r="IB339" s="2"/>
    </row>
    <row r="340" spans="1:236" ht="18.75" hidden="1" customHeight="1">
      <c r="A340" s="58" t="s">
        <v>544</v>
      </c>
      <c r="B340" s="258"/>
      <c r="C340" s="114" t="s">
        <v>41</v>
      </c>
      <c r="D340" s="115" t="s">
        <v>168</v>
      </c>
      <c r="E340" s="115" t="s">
        <v>113</v>
      </c>
      <c r="F340" s="24">
        <v>8384</v>
      </c>
      <c r="G340" s="24">
        <f t="shared" si="17"/>
        <v>9223</v>
      </c>
      <c r="H340" s="24">
        <f t="shared" si="18"/>
        <v>10883.14</v>
      </c>
      <c r="I340" s="249"/>
      <c r="J340" s="349"/>
      <c r="R340" s="20"/>
      <c r="S340" s="20"/>
      <c r="HY340" s="2"/>
      <c r="HZ340" s="2"/>
      <c r="IA340" s="2"/>
      <c r="IB340" s="2"/>
    </row>
    <row r="341" spans="1:236" ht="18.75" hidden="1" customHeight="1">
      <c r="A341" s="58" t="s">
        <v>545</v>
      </c>
      <c r="B341" s="258"/>
      <c r="C341" s="114" t="s">
        <v>151</v>
      </c>
      <c r="D341" s="115" t="s">
        <v>168</v>
      </c>
      <c r="E341" s="115" t="s">
        <v>113</v>
      </c>
      <c r="F341" s="24">
        <v>9353</v>
      </c>
      <c r="G341" s="24">
        <f t="shared" si="17"/>
        <v>10289</v>
      </c>
      <c r="H341" s="24">
        <f t="shared" si="18"/>
        <v>12141.019999999999</v>
      </c>
      <c r="I341" s="249"/>
      <c r="J341" s="349"/>
      <c r="R341" s="20"/>
      <c r="S341" s="20"/>
      <c r="HY341" s="2"/>
      <c r="HZ341" s="2"/>
      <c r="IA341" s="2"/>
      <c r="IB341" s="2"/>
    </row>
    <row r="342" spans="1:236" ht="18.75" hidden="1" customHeight="1">
      <c r="A342" s="58" t="s">
        <v>546</v>
      </c>
      <c r="B342" s="258"/>
      <c r="C342" s="114" t="s">
        <v>42</v>
      </c>
      <c r="D342" s="115" t="s">
        <v>168</v>
      </c>
      <c r="E342" s="115" t="s">
        <v>113</v>
      </c>
      <c r="F342" s="24">
        <v>8384</v>
      </c>
      <c r="G342" s="24">
        <f t="shared" si="17"/>
        <v>9223</v>
      </c>
      <c r="H342" s="24">
        <f t="shared" si="18"/>
        <v>10883.14</v>
      </c>
      <c r="I342" s="249"/>
      <c r="J342" s="349"/>
      <c r="R342" s="20"/>
      <c r="S342" s="20"/>
      <c r="HY342" s="2"/>
      <c r="HZ342" s="2"/>
      <c r="IA342" s="2"/>
      <c r="IB342" s="2"/>
    </row>
    <row r="343" spans="1:236" ht="18.75" hidden="1" customHeight="1">
      <c r="A343" s="58" t="s">
        <v>315</v>
      </c>
      <c r="B343" s="258"/>
      <c r="C343" s="114" t="s">
        <v>43</v>
      </c>
      <c r="D343" s="115" t="s">
        <v>168</v>
      </c>
      <c r="E343" s="115" t="s">
        <v>113</v>
      </c>
      <c r="F343" s="24">
        <v>8384</v>
      </c>
      <c r="G343" s="24">
        <f t="shared" si="17"/>
        <v>9223</v>
      </c>
      <c r="H343" s="24">
        <f t="shared" si="18"/>
        <v>10883.14</v>
      </c>
      <c r="I343" s="249"/>
      <c r="J343" s="349"/>
      <c r="R343" s="20"/>
      <c r="S343" s="20"/>
      <c r="HY343" s="2"/>
      <c r="HZ343" s="2"/>
      <c r="IA343" s="2"/>
      <c r="IB343" s="2"/>
    </row>
    <row r="344" spans="1:236" ht="18.75" hidden="1" customHeight="1">
      <c r="A344" s="58" t="s">
        <v>316</v>
      </c>
      <c r="B344" s="258"/>
      <c r="C344" s="114" t="s">
        <v>44</v>
      </c>
      <c r="D344" s="115" t="s">
        <v>168</v>
      </c>
      <c r="E344" s="115" t="s">
        <v>113</v>
      </c>
      <c r="F344" s="24">
        <v>9503</v>
      </c>
      <c r="G344" s="24">
        <f t="shared" si="17"/>
        <v>10454</v>
      </c>
      <c r="H344" s="24">
        <f t="shared" si="18"/>
        <v>12335.72</v>
      </c>
      <c r="I344" s="249"/>
      <c r="J344" s="349"/>
      <c r="R344" s="20"/>
      <c r="S344" s="20"/>
      <c r="HY344" s="2"/>
      <c r="HZ344" s="2"/>
      <c r="IA344" s="2"/>
      <c r="IB344" s="2"/>
    </row>
    <row r="345" spans="1:236" ht="18.75" hidden="1" customHeight="1">
      <c r="A345" s="58" t="s">
        <v>317</v>
      </c>
      <c r="B345" s="258"/>
      <c r="C345" s="114" t="s">
        <v>152</v>
      </c>
      <c r="D345" s="115" t="s">
        <v>168</v>
      </c>
      <c r="E345" s="115" t="s">
        <v>113</v>
      </c>
      <c r="F345" s="24">
        <v>8384</v>
      </c>
      <c r="G345" s="24">
        <f t="shared" si="17"/>
        <v>9223</v>
      </c>
      <c r="H345" s="24">
        <f t="shared" si="18"/>
        <v>10883.14</v>
      </c>
      <c r="I345" s="249"/>
      <c r="J345" s="349"/>
      <c r="R345" s="20"/>
      <c r="S345" s="20"/>
      <c r="HY345" s="2"/>
      <c r="HZ345" s="2"/>
      <c r="IA345" s="2"/>
      <c r="IB345" s="2"/>
    </row>
    <row r="346" spans="1:236" ht="18.75" hidden="1" customHeight="1">
      <c r="A346" s="58" t="s">
        <v>318</v>
      </c>
      <c r="B346" s="258"/>
      <c r="C346" s="114" t="s">
        <v>45</v>
      </c>
      <c r="D346" s="115" t="s">
        <v>168</v>
      </c>
      <c r="E346" s="115" t="s">
        <v>113</v>
      </c>
      <c r="F346" s="24">
        <v>9503</v>
      </c>
      <c r="G346" s="24">
        <f t="shared" si="17"/>
        <v>10454</v>
      </c>
      <c r="H346" s="24">
        <f t="shared" si="18"/>
        <v>12335.72</v>
      </c>
      <c r="I346" s="249"/>
      <c r="J346" s="349"/>
      <c r="R346" s="20"/>
      <c r="S346" s="20"/>
      <c r="HY346" s="2"/>
      <c r="HZ346" s="2"/>
      <c r="IA346" s="2"/>
      <c r="IB346" s="2"/>
    </row>
    <row r="347" spans="1:236" ht="18.75" hidden="1" customHeight="1">
      <c r="A347" s="58" t="s">
        <v>319</v>
      </c>
      <c r="B347" s="258"/>
      <c r="C347" s="114" t="s">
        <v>27</v>
      </c>
      <c r="D347" s="115" t="s">
        <v>168</v>
      </c>
      <c r="E347" s="115" t="s">
        <v>113</v>
      </c>
      <c r="F347" s="24">
        <v>9503</v>
      </c>
      <c r="G347" s="24">
        <f t="shared" si="17"/>
        <v>10454</v>
      </c>
      <c r="H347" s="24">
        <f t="shared" si="18"/>
        <v>12335.72</v>
      </c>
      <c r="I347" s="249"/>
      <c r="J347" s="349"/>
      <c r="R347" s="20"/>
      <c r="S347" s="20"/>
      <c r="HY347" s="2"/>
      <c r="HZ347" s="2"/>
      <c r="IA347" s="2"/>
      <c r="IB347" s="2"/>
    </row>
    <row r="348" spans="1:236" ht="18.75" hidden="1" customHeight="1">
      <c r="A348" s="58" t="s">
        <v>320</v>
      </c>
      <c r="B348" s="258"/>
      <c r="C348" s="114" t="s">
        <v>24</v>
      </c>
      <c r="D348" s="115" t="s">
        <v>168</v>
      </c>
      <c r="E348" s="115" t="s">
        <v>113</v>
      </c>
      <c r="F348" s="24">
        <v>9503</v>
      </c>
      <c r="G348" s="24">
        <f t="shared" si="17"/>
        <v>10454</v>
      </c>
      <c r="H348" s="24">
        <f t="shared" si="18"/>
        <v>12335.72</v>
      </c>
      <c r="I348" s="249"/>
      <c r="J348" s="349"/>
      <c r="R348" s="20"/>
      <c r="S348" s="20"/>
      <c r="HY348" s="2"/>
      <c r="HZ348" s="2"/>
      <c r="IA348" s="2"/>
      <c r="IB348" s="2"/>
    </row>
    <row r="349" spans="1:236" ht="18.75" hidden="1" customHeight="1">
      <c r="A349" s="58" t="s">
        <v>321</v>
      </c>
      <c r="B349" s="258"/>
      <c r="C349" s="114" t="s">
        <v>46</v>
      </c>
      <c r="D349" s="115" t="s">
        <v>168</v>
      </c>
      <c r="E349" s="115" t="s">
        <v>113</v>
      </c>
      <c r="F349" s="24">
        <v>9503</v>
      </c>
      <c r="G349" s="24">
        <f t="shared" si="17"/>
        <v>10454</v>
      </c>
      <c r="H349" s="24">
        <f t="shared" si="18"/>
        <v>12335.72</v>
      </c>
      <c r="I349" s="249"/>
      <c r="J349" s="349"/>
      <c r="R349" s="20"/>
      <c r="S349" s="20"/>
      <c r="HY349" s="2"/>
      <c r="HZ349" s="2"/>
      <c r="IA349" s="2"/>
      <c r="IB349" s="2"/>
    </row>
    <row r="350" spans="1:236" ht="18.75" hidden="1" customHeight="1">
      <c r="A350" s="58" t="s">
        <v>322</v>
      </c>
      <c r="B350" s="258"/>
      <c r="C350" s="114" t="s">
        <v>47</v>
      </c>
      <c r="D350" s="115" t="s">
        <v>168</v>
      </c>
      <c r="E350" s="115" t="s">
        <v>113</v>
      </c>
      <c r="F350" s="24">
        <v>8384</v>
      </c>
      <c r="G350" s="24">
        <f t="shared" si="17"/>
        <v>9223</v>
      </c>
      <c r="H350" s="24">
        <f t="shared" si="18"/>
        <v>10883.14</v>
      </c>
      <c r="I350" s="249"/>
      <c r="J350" s="349"/>
      <c r="R350" s="20"/>
      <c r="S350" s="20"/>
      <c r="HY350" s="2"/>
      <c r="HZ350" s="2"/>
      <c r="IA350" s="2"/>
      <c r="IB350" s="2"/>
    </row>
    <row r="351" spans="1:236" ht="18.75" hidden="1" customHeight="1">
      <c r="A351" s="58" t="s">
        <v>323</v>
      </c>
      <c r="B351" s="258"/>
      <c r="C351" s="114" t="s">
        <v>48</v>
      </c>
      <c r="D351" s="115" t="s">
        <v>168</v>
      </c>
      <c r="E351" s="115" t="s">
        <v>113</v>
      </c>
      <c r="F351" s="24">
        <v>7266</v>
      </c>
      <c r="G351" s="24">
        <f t="shared" si="17"/>
        <v>7993</v>
      </c>
      <c r="H351" s="24">
        <f t="shared" si="18"/>
        <v>9431.74</v>
      </c>
      <c r="I351" s="249"/>
      <c r="J351" s="349"/>
      <c r="R351" s="20"/>
      <c r="S351" s="20"/>
      <c r="HY351" s="2"/>
      <c r="HZ351" s="2"/>
      <c r="IA351" s="2"/>
      <c r="IB351" s="2"/>
    </row>
    <row r="352" spans="1:236" ht="18.75" hidden="1" customHeight="1">
      <c r="A352" s="58" t="s">
        <v>324</v>
      </c>
      <c r="B352" s="258"/>
      <c r="C352" s="114" t="s">
        <v>49</v>
      </c>
      <c r="D352" s="115" t="s">
        <v>168</v>
      </c>
      <c r="E352" s="115" t="s">
        <v>113</v>
      </c>
      <c r="F352" s="24">
        <v>8384</v>
      </c>
      <c r="G352" s="24">
        <f t="shared" si="17"/>
        <v>9223</v>
      </c>
      <c r="H352" s="24">
        <f t="shared" si="18"/>
        <v>10883.14</v>
      </c>
      <c r="I352" s="249"/>
      <c r="J352" s="349"/>
      <c r="R352" s="20"/>
      <c r="S352" s="20"/>
      <c r="HY352" s="2"/>
      <c r="HZ352" s="2"/>
      <c r="IA352" s="2"/>
      <c r="IB352" s="2"/>
    </row>
    <row r="353" spans="1:236" ht="18.75" hidden="1" customHeight="1">
      <c r="A353" s="58" t="s">
        <v>325</v>
      </c>
      <c r="B353" s="258"/>
      <c r="C353" s="114" t="s">
        <v>186</v>
      </c>
      <c r="D353" s="115" t="s">
        <v>168</v>
      </c>
      <c r="E353" s="115" t="s">
        <v>113</v>
      </c>
      <c r="F353" s="24">
        <v>8384</v>
      </c>
      <c r="G353" s="24">
        <f t="shared" si="17"/>
        <v>9223</v>
      </c>
      <c r="H353" s="24">
        <f t="shared" si="18"/>
        <v>10883.14</v>
      </c>
      <c r="I353" s="249"/>
      <c r="J353" s="349"/>
      <c r="R353" s="20"/>
      <c r="S353" s="20"/>
      <c r="HY353" s="2"/>
      <c r="HZ353" s="2"/>
      <c r="IA353" s="2"/>
      <c r="IB353" s="2"/>
    </row>
    <row r="354" spans="1:236" ht="18.75" hidden="1" customHeight="1">
      <c r="A354" s="58" t="s">
        <v>326</v>
      </c>
      <c r="B354" s="258"/>
      <c r="C354" s="114" t="s">
        <v>50</v>
      </c>
      <c r="D354" s="115" t="s">
        <v>168</v>
      </c>
      <c r="E354" s="115" t="s">
        <v>113</v>
      </c>
      <c r="F354" s="24">
        <v>7266</v>
      </c>
      <c r="G354" s="24">
        <f t="shared" si="17"/>
        <v>7993</v>
      </c>
      <c r="H354" s="24">
        <f t="shared" si="18"/>
        <v>9431.74</v>
      </c>
      <c r="I354" s="249"/>
      <c r="J354" s="349"/>
      <c r="R354" s="20"/>
      <c r="S354" s="20"/>
      <c r="HY354" s="2"/>
      <c r="HZ354" s="2"/>
      <c r="IA354" s="2"/>
      <c r="IB354" s="2"/>
    </row>
    <row r="355" spans="1:236" ht="18.75" hidden="1" customHeight="1">
      <c r="A355" s="58" t="s">
        <v>327</v>
      </c>
      <c r="B355" s="258"/>
      <c r="C355" s="114" t="s">
        <v>51</v>
      </c>
      <c r="D355" s="115" t="s">
        <v>168</v>
      </c>
      <c r="E355" s="115" t="s">
        <v>113</v>
      </c>
      <c r="F355" s="24">
        <v>9503</v>
      </c>
      <c r="G355" s="24">
        <f t="shared" si="17"/>
        <v>10454</v>
      </c>
      <c r="H355" s="24">
        <f t="shared" si="18"/>
        <v>12335.72</v>
      </c>
      <c r="I355" s="249"/>
      <c r="J355" s="349"/>
      <c r="R355" s="20"/>
      <c r="S355" s="20"/>
      <c r="HY355" s="2"/>
      <c r="HZ355" s="2"/>
      <c r="IA355" s="2"/>
      <c r="IB355" s="2"/>
    </row>
    <row r="356" spans="1:236" ht="18.75" hidden="1" customHeight="1">
      <c r="A356" s="58" t="s">
        <v>328</v>
      </c>
      <c r="B356" s="258"/>
      <c r="C356" s="114" t="s">
        <v>153</v>
      </c>
      <c r="D356" s="115" t="s">
        <v>168</v>
      </c>
      <c r="E356" s="115" t="s">
        <v>113</v>
      </c>
      <c r="F356" s="24">
        <v>8384</v>
      </c>
      <c r="G356" s="24">
        <f t="shared" si="17"/>
        <v>9223</v>
      </c>
      <c r="H356" s="24">
        <f t="shared" si="18"/>
        <v>10883.14</v>
      </c>
      <c r="I356" s="249"/>
      <c r="J356" s="349"/>
      <c r="R356" s="20"/>
      <c r="S356" s="20"/>
      <c r="HY356" s="2"/>
      <c r="HZ356" s="2"/>
      <c r="IA356" s="2"/>
      <c r="IB356" s="2"/>
    </row>
    <row r="357" spans="1:236" ht="18.75" hidden="1" customHeight="1">
      <c r="A357" s="58" t="s">
        <v>329</v>
      </c>
      <c r="B357" s="258"/>
      <c r="C357" s="114" t="s">
        <v>52</v>
      </c>
      <c r="D357" s="115" t="s">
        <v>168</v>
      </c>
      <c r="E357" s="115" t="s">
        <v>113</v>
      </c>
      <c r="F357" s="24">
        <v>10622</v>
      </c>
      <c r="G357" s="24">
        <f t="shared" si="17"/>
        <v>11685</v>
      </c>
      <c r="H357" s="24">
        <f t="shared" si="18"/>
        <v>13788.3</v>
      </c>
      <c r="I357" s="249"/>
      <c r="J357" s="349"/>
      <c r="R357" s="20"/>
      <c r="S357" s="20"/>
      <c r="HY357" s="2"/>
      <c r="HZ357" s="2"/>
      <c r="IA357" s="2"/>
      <c r="IB357" s="2"/>
    </row>
    <row r="358" spans="1:236" ht="18.75" hidden="1" customHeight="1">
      <c r="A358" s="58" t="s">
        <v>330</v>
      </c>
      <c r="B358" s="258"/>
      <c r="C358" s="114" t="s">
        <v>53</v>
      </c>
      <c r="D358" s="115" t="s">
        <v>168</v>
      </c>
      <c r="E358" s="115" t="s">
        <v>113</v>
      </c>
      <c r="F358" s="24">
        <v>10622</v>
      </c>
      <c r="G358" s="24">
        <f t="shared" si="17"/>
        <v>11685</v>
      </c>
      <c r="H358" s="24">
        <f t="shared" si="18"/>
        <v>13788.3</v>
      </c>
      <c r="I358" s="249"/>
      <c r="J358" s="349"/>
      <c r="R358" s="20"/>
      <c r="S358" s="20"/>
      <c r="HY358" s="2"/>
      <c r="HZ358" s="2"/>
      <c r="IA358" s="2"/>
      <c r="IB358" s="2"/>
    </row>
    <row r="359" spans="1:236" ht="18.75" hidden="1" customHeight="1">
      <c r="A359" s="58" t="s">
        <v>331</v>
      </c>
      <c r="B359" s="258"/>
      <c r="C359" s="114" t="s">
        <v>187</v>
      </c>
      <c r="D359" s="115" t="s">
        <v>168</v>
      </c>
      <c r="E359" s="115" t="s">
        <v>113</v>
      </c>
      <c r="F359" s="24">
        <v>9503</v>
      </c>
      <c r="G359" s="24">
        <f t="shared" si="17"/>
        <v>10454</v>
      </c>
      <c r="H359" s="24">
        <f t="shared" si="18"/>
        <v>12335.72</v>
      </c>
      <c r="I359" s="249"/>
      <c r="J359" s="349"/>
      <c r="R359" s="20"/>
      <c r="S359" s="20"/>
      <c r="HY359" s="2"/>
      <c r="HZ359" s="2"/>
      <c r="IA359" s="2"/>
      <c r="IB359" s="2"/>
    </row>
    <row r="360" spans="1:236" ht="18.75" hidden="1" customHeight="1">
      <c r="A360" s="58" t="s">
        <v>332</v>
      </c>
      <c r="B360" s="258"/>
      <c r="C360" s="114" t="s">
        <v>25</v>
      </c>
      <c r="D360" s="115" t="s">
        <v>168</v>
      </c>
      <c r="E360" s="115" t="s">
        <v>113</v>
      </c>
      <c r="F360" s="24">
        <v>11740</v>
      </c>
      <c r="G360" s="24">
        <f t="shared" si="17"/>
        <v>12914</v>
      </c>
      <c r="H360" s="24">
        <f t="shared" si="18"/>
        <v>15238.519999999999</v>
      </c>
      <c r="I360" s="249"/>
      <c r="J360" s="349"/>
      <c r="R360" s="20"/>
      <c r="S360" s="20"/>
      <c r="HY360" s="2"/>
      <c r="HZ360" s="2"/>
      <c r="IA360" s="2"/>
      <c r="IB360" s="2"/>
    </row>
    <row r="361" spans="1:236" ht="18.75" hidden="1" customHeight="1">
      <c r="A361" s="58" t="s">
        <v>333</v>
      </c>
      <c r="B361" s="258"/>
      <c r="C361" s="114" t="s">
        <v>55</v>
      </c>
      <c r="D361" s="115" t="s">
        <v>168</v>
      </c>
      <c r="E361" s="115" t="s">
        <v>113</v>
      </c>
      <c r="F361" s="24">
        <v>7266</v>
      </c>
      <c r="G361" s="24">
        <f t="shared" si="17"/>
        <v>7993</v>
      </c>
      <c r="H361" s="24">
        <f t="shared" si="18"/>
        <v>9431.74</v>
      </c>
      <c r="I361" s="249"/>
      <c r="J361" s="349"/>
      <c r="R361" s="20"/>
      <c r="S361" s="20"/>
      <c r="HY361" s="2"/>
      <c r="HZ361" s="2"/>
      <c r="IA361" s="2"/>
      <c r="IB361" s="2"/>
    </row>
    <row r="362" spans="1:236" ht="18.75" hidden="1" customHeight="1">
      <c r="A362" s="58" t="s">
        <v>334</v>
      </c>
      <c r="B362" s="258"/>
      <c r="C362" s="114" t="s">
        <v>28</v>
      </c>
      <c r="D362" s="115" t="s">
        <v>168</v>
      </c>
      <c r="E362" s="115" t="s">
        <v>113</v>
      </c>
      <c r="F362" s="24">
        <v>11182</v>
      </c>
      <c r="G362" s="24">
        <f t="shared" si="17"/>
        <v>12301</v>
      </c>
      <c r="H362" s="24">
        <f t="shared" si="18"/>
        <v>14515.179999999998</v>
      </c>
      <c r="I362" s="249"/>
      <c r="J362" s="349"/>
      <c r="R362" s="20"/>
      <c r="S362" s="20"/>
      <c r="HY362" s="2"/>
      <c r="HZ362" s="2"/>
      <c r="IA362" s="2"/>
      <c r="IB362" s="2"/>
    </row>
    <row r="363" spans="1:236" ht="18.75" hidden="1" customHeight="1">
      <c r="A363" s="58" t="s">
        <v>335</v>
      </c>
      <c r="B363" s="258"/>
      <c r="C363" s="114" t="s">
        <v>56</v>
      </c>
      <c r="D363" s="115" t="s">
        <v>168</v>
      </c>
      <c r="E363" s="115" t="s">
        <v>113</v>
      </c>
      <c r="F363" s="24">
        <v>11740</v>
      </c>
      <c r="G363" s="24">
        <f t="shared" si="17"/>
        <v>12914</v>
      </c>
      <c r="H363" s="24">
        <f t="shared" si="18"/>
        <v>15238.519999999999</v>
      </c>
      <c r="I363" s="249"/>
      <c r="J363" s="349"/>
      <c r="R363" s="20"/>
      <c r="S363" s="20"/>
      <c r="HY363" s="2"/>
      <c r="HZ363" s="2"/>
      <c r="IA363" s="2"/>
      <c r="IB363" s="2"/>
    </row>
    <row r="364" spans="1:236" ht="18.75" hidden="1" customHeight="1">
      <c r="A364" s="58" t="s">
        <v>336</v>
      </c>
      <c r="B364" s="258"/>
      <c r="C364" s="114" t="s">
        <v>57</v>
      </c>
      <c r="D364" s="115" t="s">
        <v>168</v>
      </c>
      <c r="E364" s="115" t="s">
        <v>113</v>
      </c>
      <c r="F364" s="24">
        <v>8384</v>
      </c>
      <c r="G364" s="24">
        <f t="shared" si="17"/>
        <v>9223</v>
      </c>
      <c r="H364" s="24">
        <f t="shared" si="18"/>
        <v>10883.14</v>
      </c>
      <c r="I364" s="249"/>
      <c r="J364" s="349"/>
      <c r="R364" s="20"/>
      <c r="S364" s="20"/>
      <c r="HY364" s="2"/>
      <c r="HZ364" s="2"/>
      <c r="IA364" s="2"/>
      <c r="IB364" s="2"/>
    </row>
    <row r="365" spans="1:236" ht="18.75" hidden="1" customHeight="1">
      <c r="A365" s="58" t="s">
        <v>337</v>
      </c>
      <c r="B365" s="258"/>
      <c r="C365" s="114" t="s">
        <v>58</v>
      </c>
      <c r="D365" s="115" t="s">
        <v>168</v>
      </c>
      <c r="E365" s="115" t="s">
        <v>113</v>
      </c>
      <c r="F365" s="24">
        <v>11740</v>
      </c>
      <c r="G365" s="24">
        <f t="shared" si="17"/>
        <v>12914</v>
      </c>
      <c r="H365" s="24">
        <f t="shared" si="18"/>
        <v>15238.519999999999</v>
      </c>
      <c r="I365" s="249"/>
      <c r="J365" s="349"/>
      <c r="R365" s="20"/>
      <c r="S365" s="20"/>
      <c r="HY365" s="2"/>
      <c r="HZ365" s="2"/>
      <c r="IA365" s="2"/>
      <c r="IB365" s="2"/>
    </row>
    <row r="366" spans="1:236" ht="18.75" hidden="1" customHeight="1">
      <c r="A366" s="58" t="s">
        <v>338</v>
      </c>
      <c r="B366" s="258"/>
      <c r="C366" s="114" t="s">
        <v>59</v>
      </c>
      <c r="D366" s="115" t="s">
        <v>168</v>
      </c>
      <c r="E366" s="115" t="s">
        <v>113</v>
      </c>
      <c r="F366" s="24">
        <v>13978</v>
      </c>
      <c r="G366" s="24">
        <f t="shared" si="17"/>
        <v>15376</v>
      </c>
      <c r="H366" s="24">
        <f t="shared" si="18"/>
        <v>18143.68</v>
      </c>
      <c r="I366" s="249"/>
      <c r="J366" s="349"/>
      <c r="R366" s="20"/>
      <c r="S366" s="20"/>
      <c r="HY366" s="2"/>
      <c r="HZ366" s="2"/>
      <c r="IA366" s="2"/>
      <c r="IB366" s="2"/>
    </row>
    <row r="367" spans="1:236" ht="18.75" hidden="1" customHeight="1">
      <c r="A367" s="58" t="s">
        <v>339</v>
      </c>
      <c r="B367" s="258"/>
      <c r="C367" s="114" t="s">
        <v>60</v>
      </c>
      <c r="D367" s="115" t="s">
        <v>168</v>
      </c>
      <c r="E367" s="115" t="s">
        <v>113</v>
      </c>
      <c r="F367" s="24">
        <v>11182</v>
      </c>
      <c r="G367" s="24">
        <f t="shared" si="17"/>
        <v>12301</v>
      </c>
      <c r="H367" s="24">
        <f t="shared" si="18"/>
        <v>14515.179999999998</v>
      </c>
      <c r="I367" s="249"/>
      <c r="J367" s="349"/>
      <c r="R367" s="20"/>
      <c r="S367" s="20"/>
      <c r="HY367" s="2"/>
      <c r="HZ367" s="2"/>
      <c r="IA367" s="2"/>
      <c r="IB367" s="2"/>
    </row>
    <row r="368" spans="1:236" ht="18.75" hidden="1" customHeight="1">
      <c r="A368" s="58" t="s">
        <v>340</v>
      </c>
      <c r="B368" s="258"/>
      <c r="C368" s="114" t="s">
        <v>61</v>
      </c>
      <c r="D368" s="115" t="s">
        <v>168</v>
      </c>
      <c r="E368" s="115" t="s">
        <v>113</v>
      </c>
      <c r="F368" s="24">
        <v>9503</v>
      </c>
      <c r="G368" s="24">
        <f t="shared" si="17"/>
        <v>10454</v>
      </c>
      <c r="H368" s="24">
        <f t="shared" si="18"/>
        <v>12335.72</v>
      </c>
      <c r="I368" s="249"/>
      <c r="J368" s="349"/>
      <c r="R368" s="20"/>
      <c r="S368" s="20"/>
      <c r="HY368" s="2"/>
      <c r="HZ368" s="2"/>
      <c r="IA368" s="2"/>
      <c r="IB368" s="2"/>
    </row>
    <row r="369" spans="1:236" ht="18.75" hidden="1" customHeight="1">
      <c r="A369" s="58" t="s">
        <v>341</v>
      </c>
      <c r="B369" s="258"/>
      <c r="C369" s="114" t="s">
        <v>62</v>
      </c>
      <c r="D369" s="115" t="s">
        <v>168</v>
      </c>
      <c r="E369" s="115" t="s">
        <v>113</v>
      </c>
      <c r="F369" s="24">
        <v>13978</v>
      </c>
      <c r="G369" s="24">
        <f t="shared" si="17"/>
        <v>15376</v>
      </c>
      <c r="H369" s="24">
        <f t="shared" si="18"/>
        <v>18143.68</v>
      </c>
      <c r="I369" s="249"/>
      <c r="J369" s="349"/>
      <c r="R369" s="20"/>
      <c r="S369" s="20"/>
      <c r="HY369" s="2"/>
      <c r="HZ369" s="2"/>
      <c r="IA369" s="2"/>
      <c r="IB369" s="2"/>
    </row>
    <row r="370" spans="1:236" ht="18.75" hidden="1" customHeight="1">
      <c r="A370" s="58" t="s">
        <v>342</v>
      </c>
      <c r="B370" s="258"/>
      <c r="C370" s="114" t="s">
        <v>63</v>
      </c>
      <c r="D370" s="115" t="s">
        <v>168</v>
      </c>
      <c r="E370" s="115" t="s">
        <v>113</v>
      </c>
      <c r="F370" s="24">
        <v>11182</v>
      </c>
      <c r="G370" s="24">
        <f t="shared" si="17"/>
        <v>12301</v>
      </c>
      <c r="H370" s="24">
        <f t="shared" si="18"/>
        <v>14515.179999999998</v>
      </c>
      <c r="I370" s="249"/>
      <c r="J370" s="349"/>
      <c r="R370" s="20"/>
      <c r="S370" s="20"/>
      <c r="HY370" s="2"/>
      <c r="HZ370" s="2"/>
      <c r="IA370" s="2"/>
      <c r="IB370" s="2"/>
    </row>
    <row r="371" spans="1:236" ht="18.75" hidden="1" customHeight="1">
      <c r="A371" s="58" t="s">
        <v>343</v>
      </c>
      <c r="B371" s="258"/>
      <c r="C371" s="114" t="s">
        <v>64</v>
      </c>
      <c r="D371" s="115" t="s">
        <v>168</v>
      </c>
      <c r="E371" s="115" t="s">
        <v>113</v>
      </c>
      <c r="F371" s="24">
        <v>12859</v>
      </c>
      <c r="G371" s="24">
        <f t="shared" si="17"/>
        <v>14145</v>
      </c>
      <c r="H371" s="24">
        <f t="shared" si="18"/>
        <v>16691.099999999999</v>
      </c>
      <c r="I371" s="249"/>
      <c r="J371" s="349"/>
      <c r="R371" s="20"/>
      <c r="S371" s="20"/>
      <c r="HY371" s="2"/>
      <c r="HZ371" s="2"/>
      <c r="IA371" s="2"/>
      <c r="IB371" s="2"/>
    </row>
    <row r="372" spans="1:236" ht="18.75" hidden="1" customHeight="1">
      <c r="A372" s="58" t="s">
        <v>344</v>
      </c>
      <c r="B372" s="258"/>
      <c r="C372" s="114" t="s">
        <v>65</v>
      </c>
      <c r="D372" s="115" t="s">
        <v>168</v>
      </c>
      <c r="E372" s="115" t="s">
        <v>113</v>
      </c>
      <c r="F372" s="24">
        <v>15097</v>
      </c>
      <c r="G372" s="24">
        <f t="shared" si="17"/>
        <v>16607</v>
      </c>
      <c r="H372" s="24">
        <f t="shared" si="18"/>
        <v>19596.259999999998</v>
      </c>
      <c r="I372" s="249"/>
      <c r="J372" s="349"/>
      <c r="R372" s="20"/>
      <c r="S372" s="20"/>
      <c r="HY372" s="2"/>
      <c r="HZ372" s="2"/>
      <c r="IA372" s="2"/>
      <c r="IB372" s="2"/>
    </row>
    <row r="373" spans="1:236" ht="18.75" hidden="1" customHeight="1">
      <c r="A373" s="58" t="s">
        <v>345</v>
      </c>
      <c r="B373" s="258"/>
      <c r="C373" s="114" t="s">
        <v>154</v>
      </c>
      <c r="D373" s="115" t="s">
        <v>168</v>
      </c>
      <c r="E373" s="115" t="s">
        <v>113</v>
      </c>
      <c r="F373" s="24">
        <v>15097</v>
      </c>
      <c r="G373" s="24">
        <f t="shared" si="17"/>
        <v>16607</v>
      </c>
      <c r="H373" s="24">
        <f t="shared" si="18"/>
        <v>19596.259999999998</v>
      </c>
      <c r="I373" s="249"/>
      <c r="J373" s="349"/>
      <c r="R373" s="20"/>
      <c r="S373" s="20"/>
      <c r="HY373" s="2"/>
      <c r="HZ373" s="2"/>
      <c r="IA373" s="2"/>
      <c r="IB373" s="2"/>
    </row>
    <row r="374" spans="1:236" ht="18.75" hidden="1" customHeight="1">
      <c r="A374" s="58" t="s">
        <v>346</v>
      </c>
      <c r="B374" s="258"/>
      <c r="C374" s="114" t="s">
        <v>66</v>
      </c>
      <c r="D374" s="115" t="s">
        <v>168</v>
      </c>
      <c r="E374" s="115" t="s">
        <v>113</v>
      </c>
      <c r="F374" s="24">
        <v>11182</v>
      </c>
      <c r="G374" s="24">
        <f t="shared" si="17"/>
        <v>12301</v>
      </c>
      <c r="H374" s="24">
        <f t="shared" si="18"/>
        <v>14515.179999999998</v>
      </c>
      <c r="I374" s="249"/>
      <c r="J374" s="349"/>
      <c r="R374" s="20"/>
      <c r="S374" s="20"/>
      <c r="HY374" s="2"/>
      <c r="HZ374" s="2"/>
      <c r="IA374" s="2"/>
      <c r="IB374" s="2"/>
    </row>
    <row r="375" spans="1:236" ht="18.75" hidden="1" customHeight="1">
      <c r="A375" s="58" t="s">
        <v>347</v>
      </c>
      <c r="B375" s="258"/>
      <c r="C375" s="114" t="s">
        <v>67</v>
      </c>
      <c r="D375" s="115" t="s">
        <v>168</v>
      </c>
      <c r="E375" s="115" t="s">
        <v>113</v>
      </c>
      <c r="F375" s="24">
        <v>10063</v>
      </c>
      <c r="G375" s="24">
        <f t="shared" si="17"/>
        <v>11070</v>
      </c>
      <c r="H375" s="24">
        <f t="shared" si="18"/>
        <v>13062.599999999999</v>
      </c>
      <c r="I375" s="249"/>
      <c r="J375" s="349"/>
      <c r="R375" s="20"/>
      <c r="S375" s="20"/>
      <c r="HY375" s="2"/>
      <c r="HZ375" s="2"/>
      <c r="IA375" s="2"/>
      <c r="IB375" s="2"/>
    </row>
    <row r="376" spans="1:236" ht="18.75" hidden="1" customHeight="1">
      <c r="A376" s="58" t="s">
        <v>348</v>
      </c>
      <c r="B376" s="258"/>
      <c r="C376" s="114" t="s">
        <v>68</v>
      </c>
      <c r="D376" s="115" t="s">
        <v>168</v>
      </c>
      <c r="E376" s="115" t="s">
        <v>113</v>
      </c>
      <c r="F376" s="24">
        <v>11182</v>
      </c>
      <c r="G376" s="24">
        <f t="shared" si="17"/>
        <v>12301</v>
      </c>
      <c r="H376" s="24">
        <f t="shared" si="18"/>
        <v>14515.179999999998</v>
      </c>
      <c r="I376" s="249"/>
      <c r="J376" s="349"/>
      <c r="R376" s="20"/>
      <c r="S376" s="20"/>
      <c r="HY376" s="2"/>
      <c r="HZ376" s="2"/>
      <c r="IA376" s="2"/>
      <c r="IB376" s="2"/>
    </row>
    <row r="377" spans="1:236" ht="18.75" hidden="1" customHeight="1">
      <c r="A377" s="58" t="s">
        <v>349</v>
      </c>
      <c r="B377" s="258"/>
      <c r="C377" s="114" t="s">
        <v>69</v>
      </c>
      <c r="D377" s="115" t="s">
        <v>168</v>
      </c>
      <c r="E377" s="115" t="s">
        <v>113</v>
      </c>
      <c r="F377" s="24">
        <v>15097</v>
      </c>
      <c r="G377" s="24">
        <f t="shared" si="17"/>
        <v>16607</v>
      </c>
      <c r="H377" s="24">
        <f t="shared" si="18"/>
        <v>19596.259999999998</v>
      </c>
      <c r="I377" s="249"/>
      <c r="J377" s="349"/>
      <c r="R377" s="20"/>
      <c r="S377" s="20"/>
      <c r="HY377" s="2"/>
      <c r="HZ377" s="2"/>
      <c r="IA377" s="2"/>
      <c r="IB377" s="2"/>
    </row>
    <row r="378" spans="1:236" ht="18.75" hidden="1" customHeight="1">
      <c r="A378" s="58" t="s">
        <v>350</v>
      </c>
      <c r="B378" s="258"/>
      <c r="C378" s="114" t="s">
        <v>155</v>
      </c>
      <c r="D378" s="115" t="s">
        <v>168</v>
      </c>
      <c r="E378" s="115" t="s">
        <v>113</v>
      </c>
      <c r="F378" s="24">
        <v>15097</v>
      </c>
      <c r="G378" s="24">
        <f t="shared" si="17"/>
        <v>16607</v>
      </c>
      <c r="H378" s="24">
        <f t="shared" si="18"/>
        <v>19596.259999999998</v>
      </c>
      <c r="I378" s="249"/>
      <c r="J378" s="349"/>
      <c r="R378" s="20"/>
      <c r="S378" s="20"/>
      <c r="HY378" s="2"/>
      <c r="HZ378" s="2"/>
      <c r="IA378" s="2"/>
      <c r="IB378" s="2"/>
    </row>
    <row r="379" spans="1:236" ht="18.75" hidden="1" customHeight="1">
      <c r="A379" s="58" t="s">
        <v>351</v>
      </c>
      <c r="B379" s="258"/>
      <c r="C379" s="114" t="s">
        <v>29</v>
      </c>
      <c r="D379" s="115" t="s">
        <v>168</v>
      </c>
      <c r="E379" s="115" t="s">
        <v>113</v>
      </c>
      <c r="F379" s="24">
        <v>11740</v>
      </c>
      <c r="G379" s="24">
        <f t="shared" si="17"/>
        <v>12914</v>
      </c>
      <c r="H379" s="24">
        <f t="shared" si="18"/>
        <v>15238.519999999999</v>
      </c>
      <c r="I379" s="249"/>
      <c r="J379" s="349"/>
      <c r="R379" s="20"/>
      <c r="S379" s="20"/>
      <c r="HY379" s="2"/>
      <c r="HZ379" s="2"/>
      <c r="IA379" s="2"/>
      <c r="IB379" s="2"/>
    </row>
    <row r="380" spans="1:236" ht="18.75" hidden="1" customHeight="1">
      <c r="A380" s="58" t="s">
        <v>352</v>
      </c>
      <c r="B380" s="258"/>
      <c r="C380" s="114" t="s">
        <v>70</v>
      </c>
      <c r="D380" s="115" t="s">
        <v>168</v>
      </c>
      <c r="E380" s="115" t="s">
        <v>113</v>
      </c>
      <c r="F380" s="24">
        <v>8944</v>
      </c>
      <c r="G380" s="24">
        <f t="shared" si="17"/>
        <v>9839</v>
      </c>
      <c r="H380" s="24">
        <f t="shared" si="18"/>
        <v>11610.019999999999</v>
      </c>
      <c r="I380" s="249"/>
      <c r="J380" s="349"/>
      <c r="R380" s="20"/>
      <c r="S380" s="20"/>
      <c r="HY380" s="2"/>
      <c r="HZ380" s="2"/>
      <c r="IA380" s="2"/>
      <c r="IB380" s="2"/>
    </row>
    <row r="381" spans="1:236" ht="18.75" hidden="1" customHeight="1">
      <c r="A381" s="58" t="s">
        <v>353</v>
      </c>
      <c r="B381" s="258"/>
      <c r="C381" s="114" t="s">
        <v>71</v>
      </c>
      <c r="D381" s="115" t="s">
        <v>168</v>
      </c>
      <c r="E381" s="115" t="s">
        <v>113</v>
      </c>
      <c r="F381" s="24">
        <v>15097</v>
      </c>
      <c r="G381" s="24">
        <f t="shared" si="17"/>
        <v>16607</v>
      </c>
      <c r="H381" s="24">
        <f t="shared" si="18"/>
        <v>19596.259999999998</v>
      </c>
      <c r="I381" s="249"/>
      <c r="J381" s="349"/>
      <c r="R381" s="20"/>
      <c r="S381" s="20"/>
      <c r="HY381" s="2"/>
      <c r="HZ381" s="2"/>
      <c r="IA381" s="2"/>
      <c r="IB381" s="2"/>
    </row>
    <row r="382" spans="1:236" ht="18.75" hidden="1" customHeight="1">
      <c r="A382" s="58" t="s">
        <v>354</v>
      </c>
      <c r="B382" s="258"/>
      <c r="C382" s="114" t="s">
        <v>72</v>
      </c>
      <c r="D382" s="115" t="s">
        <v>168</v>
      </c>
      <c r="E382" s="115" t="s">
        <v>113</v>
      </c>
      <c r="F382" s="24">
        <v>11182</v>
      </c>
      <c r="G382" s="24">
        <f t="shared" si="17"/>
        <v>12301</v>
      </c>
      <c r="H382" s="24">
        <f t="shared" si="18"/>
        <v>14515.179999999998</v>
      </c>
      <c r="I382" s="249"/>
      <c r="J382" s="349"/>
      <c r="R382" s="20"/>
      <c r="S382" s="20"/>
      <c r="HY382" s="2"/>
      <c r="HZ382" s="2"/>
      <c r="IA382" s="2"/>
      <c r="IB382" s="2"/>
    </row>
    <row r="383" spans="1:236" ht="18.75" hidden="1" customHeight="1">
      <c r="A383" s="58" t="s">
        <v>355</v>
      </c>
      <c r="B383" s="258"/>
      <c r="C383" s="114" t="s">
        <v>73</v>
      </c>
      <c r="D383" s="115" t="s">
        <v>168</v>
      </c>
      <c r="E383" s="115" t="s">
        <v>113</v>
      </c>
      <c r="F383" s="24">
        <v>11182</v>
      </c>
      <c r="G383" s="24">
        <f t="shared" si="17"/>
        <v>12301</v>
      </c>
      <c r="H383" s="24">
        <f t="shared" si="18"/>
        <v>14515.179999999998</v>
      </c>
      <c r="I383" s="249"/>
      <c r="J383" s="349"/>
      <c r="R383" s="20"/>
      <c r="S383" s="20"/>
      <c r="HY383" s="2"/>
      <c r="HZ383" s="2"/>
      <c r="IA383" s="2"/>
      <c r="IB383" s="2"/>
    </row>
    <row r="384" spans="1:236" ht="18.75" hidden="1" customHeight="1">
      <c r="A384" s="58" t="s">
        <v>356</v>
      </c>
      <c r="B384" s="258"/>
      <c r="C384" s="114" t="s">
        <v>74</v>
      </c>
      <c r="D384" s="115" t="s">
        <v>168</v>
      </c>
      <c r="E384" s="115" t="s">
        <v>113</v>
      </c>
      <c r="F384" s="24">
        <v>15097</v>
      </c>
      <c r="G384" s="24">
        <f t="shared" si="17"/>
        <v>16607</v>
      </c>
      <c r="H384" s="24">
        <f t="shared" si="18"/>
        <v>19596.259999999998</v>
      </c>
      <c r="I384" s="249"/>
      <c r="J384" s="349"/>
      <c r="R384" s="20"/>
      <c r="S384" s="20"/>
      <c r="HY384" s="2"/>
      <c r="HZ384" s="2"/>
      <c r="IA384" s="2"/>
      <c r="IB384" s="2"/>
    </row>
    <row r="385" spans="1:236" ht="18.75" hidden="1" customHeight="1">
      <c r="A385" s="58" t="s">
        <v>357</v>
      </c>
      <c r="B385" s="258"/>
      <c r="C385" s="114" t="s">
        <v>21</v>
      </c>
      <c r="D385" s="115" t="s">
        <v>168</v>
      </c>
      <c r="E385" s="115" t="s">
        <v>113</v>
      </c>
      <c r="F385" s="24">
        <v>11740</v>
      </c>
      <c r="G385" s="24">
        <f t="shared" si="17"/>
        <v>12914</v>
      </c>
      <c r="H385" s="24">
        <f t="shared" si="18"/>
        <v>15238.519999999999</v>
      </c>
      <c r="I385" s="249"/>
      <c r="J385" s="349"/>
      <c r="R385" s="20"/>
      <c r="S385" s="20"/>
      <c r="HY385" s="2"/>
      <c r="HZ385" s="2"/>
      <c r="IA385" s="2"/>
      <c r="IB385" s="2"/>
    </row>
    <row r="386" spans="1:236" ht="18.75" hidden="1" customHeight="1">
      <c r="A386" s="58" t="s">
        <v>358</v>
      </c>
      <c r="B386" s="258"/>
      <c r="C386" s="114" t="s">
        <v>156</v>
      </c>
      <c r="D386" s="115" t="s">
        <v>168</v>
      </c>
      <c r="E386" s="115" t="s">
        <v>113</v>
      </c>
      <c r="F386" s="24">
        <v>10063</v>
      </c>
      <c r="G386" s="24">
        <f t="shared" si="17"/>
        <v>11070</v>
      </c>
      <c r="H386" s="24">
        <f t="shared" si="18"/>
        <v>13062.599999999999</v>
      </c>
      <c r="I386" s="249"/>
      <c r="J386" s="349"/>
      <c r="R386" s="20"/>
      <c r="S386" s="20"/>
      <c r="HY386" s="2"/>
      <c r="HZ386" s="2"/>
      <c r="IA386" s="2"/>
      <c r="IB386" s="2"/>
    </row>
    <row r="387" spans="1:236" ht="18.75" hidden="1" customHeight="1">
      <c r="A387" s="58" t="s">
        <v>359</v>
      </c>
      <c r="B387" s="258"/>
      <c r="C387" s="114" t="s">
        <v>75</v>
      </c>
      <c r="D387" s="115" t="s">
        <v>168</v>
      </c>
      <c r="E387" s="115" t="s">
        <v>113</v>
      </c>
      <c r="F387" s="24">
        <v>15097</v>
      </c>
      <c r="G387" s="24">
        <f t="shared" si="17"/>
        <v>16607</v>
      </c>
      <c r="H387" s="24">
        <f t="shared" si="18"/>
        <v>19596.259999999998</v>
      </c>
      <c r="I387" s="249"/>
      <c r="J387" s="349"/>
      <c r="R387" s="20"/>
      <c r="S387" s="20"/>
      <c r="HY387" s="2"/>
      <c r="HZ387" s="2"/>
      <c r="IA387" s="2"/>
      <c r="IB387" s="2"/>
    </row>
    <row r="388" spans="1:236" ht="18.75" hidden="1" customHeight="1">
      <c r="A388" s="58" t="s">
        <v>360</v>
      </c>
      <c r="B388" s="258"/>
      <c r="C388" s="114" t="s">
        <v>169</v>
      </c>
      <c r="D388" s="115" t="s">
        <v>168</v>
      </c>
      <c r="E388" s="115" t="s">
        <v>113</v>
      </c>
      <c r="F388" s="24">
        <v>13978</v>
      </c>
      <c r="G388" s="24">
        <f t="shared" si="17"/>
        <v>15376</v>
      </c>
      <c r="H388" s="24">
        <f t="shared" si="18"/>
        <v>18143.68</v>
      </c>
      <c r="I388" s="249"/>
      <c r="J388" s="349"/>
      <c r="R388" s="20"/>
      <c r="S388" s="20"/>
      <c r="HY388" s="2"/>
      <c r="HZ388" s="2"/>
      <c r="IA388" s="2"/>
      <c r="IB388" s="2"/>
    </row>
    <row r="389" spans="1:236" ht="18.75" hidden="1" customHeight="1">
      <c r="A389" s="58" t="s">
        <v>361</v>
      </c>
      <c r="B389" s="258"/>
      <c r="C389" s="114" t="s">
        <v>30</v>
      </c>
      <c r="D389" s="115" t="s">
        <v>168</v>
      </c>
      <c r="E389" s="115" t="s">
        <v>113</v>
      </c>
      <c r="F389" s="24">
        <v>15097</v>
      </c>
      <c r="G389" s="24">
        <f t="shared" si="17"/>
        <v>16607</v>
      </c>
      <c r="H389" s="24">
        <f t="shared" si="18"/>
        <v>19596.259999999998</v>
      </c>
      <c r="I389" s="249"/>
      <c r="J389" s="349"/>
      <c r="R389" s="20"/>
      <c r="S389" s="20"/>
      <c r="HY389" s="2"/>
      <c r="HZ389" s="2"/>
      <c r="IA389" s="2"/>
      <c r="IB389" s="2"/>
    </row>
    <row r="390" spans="1:236" ht="18.75" hidden="1" customHeight="1">
      <c r="A390" s="58" t="s">
        <v>362</v>
      </c>
      <c r="B390" s="258"/>
      <c r="C390" s="114" t="s">
        <v>76</v>
      </c>
      <c r="D390" s="115" t="s">
        <v>168</v>
      </c>
      <c r="E390" s="115" t="s">
        <v>113</v>
      </c>
      <c r="F390" s="24">
        <v>13978</v>
      </c>
      <c r="G390" s="24">
        <f t="shared" ref="G390:G400" si="19">ROUNDUP((F390*1.1),0)</f>
        <v>15376</v>
      </c>
      <c r="H390" s="24">
        <f t="shared" ref="H390:H400" si="20">G390*1.18</f>
        <v>18143.68</v>
      </c>
      <c r="I390" s="249"/>
      <c r="J390" s="349"/>
      <c r="R390" s="20"/>
      <c r="S390" s="20"/>
      <c r="HY390" s="2"/>
      <c r="HZ390" s="2"/>
      <c r="IA390" s="2"/>
      <c r="IB390" s="2"/>
    </row>
    <row r="391" spans="1:236" ht="18.75" hidden="1" customHeight="1">
      <c r="A391" s="58" t="s">
        <v>363</v>
      </c>
      <c r="B391" s="258"/>
      <c r="C391" s="114" t="s">
        <v>20</v>
      </c>
      <c r="D391" s="115" t="s">
        <v>168</v>
      </c>
      <c r="E391" s="115" t="s">
        <v>113</v>
      </c>
      <c r="F391" s="24">
        <v>11182</v>
      </c>
      <c r="G391" s="24">
        <f t="shared" si="19"/>
        <v>12301</v>
      </c>
      <c r="H391" s="24">
        <f t="shared" si="20"/>
        <v>14515.179999999998</v>
      </c>
      <c r="I391" s="249"/>
      <c r="J391" s="349"/>
      <c r="R391" s="20"/>
      <c r="S391" s="20"/>
      <c r="HY391" s="2"/>
      <c r="HZ391" s="2"/>
      <c r="IA391" s="2"/>
      <c r="IB391" s="2"/>
    </row>
    <row r="392" spans="1:236" ht="18.75" hidden="1" customHeight="1">
      <c r="A392" s="58" t="s">
        <v>364</v>
      </c>
      <c r="B392" s="258"/>
      <c r="C392" s="114" t="s">
        <v>157</v>
      </c>
      <c r="D392" s="115" t="s">
        <v>168</v>
      </c>
      <c r="E392" s="115" t="s">
        <v>113</v>
      </c>
      <c r="F392" s="24">
        <v>11182</v>
      </c>
      <c r="G392" s="24">
        <f t="shared" si="19"/>
        <v>12301</v>
      </c>
      <c r="H392" s="24">
        <f t="shared" si="20"/>
        <v>14515.179999999998</v>
      </c>
      <c r="I392" s="249"/>
      <c r="J392" s="349"/>
      <c r="R392" s="20"/>
      <c r="S392" s="20"/>
      <c r="HY392" s="2"/>
      <c r="HZ392" s="2"/>
      <c r="IA392" s="2"/>
      <c r="IB392" s="2"/>
    </row>
    <row r="393" spans="1:236" ht="18.75" hidden="1" customHeight="1">
      <c r="A393" s="58" t="s">
        <v>365</v>
      </c>
      <c r="B393" s="258"/>
      <c r="C393" s="114" t="s">
        <v>77</v>
      </c>
      <c r="D393" s="115" t="s">
        <v>168</v>
      </c>
      <c r="E393" s="115" t="s">
        <v>113</v>
      </c>
      <c r="F393" s="24">
        <v>15097</v>
      </c>
      <c r="G393" s="24">
        <f t="shared" si="19"/>
        <v>16607</v>
      </c>
      <c r="H393" s="24">
        <f t="shared" si="20"/>
        <v>19596.259999999998</v>
      </c>
      <c r="I393" s="249"/>
      <c r="J393" s="349"/>
      <c r="R393" s="20"/>
      <c r="S393" s="20"/>
      <c r="HY393" s="2"/>
      <c r="HZ393" s="2"/>
      <c r="IA393" s="2"/>
      <c r="IB393" s="2"/>
    </row>
    <row r="394" spans="1:236" ht="18.75" hidden="1" customHeight="1">
      <c r="A394" s="58" t="s">
        <v>366</v>
      </c>
      <c r="B394" s="258"/>
      <c r="C394" s="114" t="s">
        <v>26</v>
      </c>
      <c r="D394" s="115" t="s">
        <v>168</v>
      </c>
      <c r="E394" s="115" t="s">
        <v>113</v>
      </c>
      <c r="F394" s="24">
        <v>11740</v>
      </c>
      <c r="G394" s="24">
        <f t="shared" si="19"/>
        <v>12914</v>
      </c>
      <c r="H394" s="24">
        <f t="shared" si="20"/>
        <v>15238.519999999999</v>
      </c>
      <c r="I394" s="249"/>
      <c r="J394" s="349"/>
      <c r="R394" s="20"/>
      <c r="S394" s="20"/>
      <c r="HY394" s="2"/>
      <c r="HZ394" s="2"/>
      <c r="IA394" s="2"/>
      <c r="IB394" s="2"/>
    </row>
    <row r="395" spans="1:236" ht="18.75" hidden="1" customHeight="1">
      <c r="A395" s="58" t="s">
        <v>367</v>
      </c>
      <c r="B395" s="258"/>
      <c r="C395" s="114" t="s">
        <v>78</v>
      </c>
      <c r="D395" s="115" t="s">
        <v>168</v>
      </c>
      <c r="E395" s="115" t="s">
        <v>113</v>
      </c>
      <c r="F395" s="24">
        <v>15097</v>
      </c>
      <c r="G395" s="24">
        <f t="shared" si="19"/>
        <v>16607</v>
      </c>
      <c r="H395" s="24">
        <f t="shared" si="20"/>
        <v>19596.259999999998</v>
      </c>
      <c r="I395" s="249"/>
      <c r="J395" s="349"/>
      <c r="R395" s="20"/>
      <c r="S395" s="20"/>
      <c r="HY395" s="2"/>
      <c r="HZ395" s="2"/>
      <c r="IA395" s="2"/>
      <c r="IB395" s="2"/>
    </row>
    <row r="396" spans="1:236" ht="18.75" hidden="1" customHeight="1">
      <c r="A396" s="58" t="s">
        <v>368</v>
      </c>
      <c r="B396" s="258"/>
      <c r="C396" s="114" t="s">
        <v>79</v>
      </c>
      <c r="D396" s="115" t="s">
        <v>168</v>
      </c>
      <c r="E396" s="115" t="s">
        <v>113</v>
      </c>
      <c r="F396" s="24">
        <v>13978</v>
      </c>
      <c r="G396" s="24">
        <f t="shared" si="19"/>
        <v>15376</v>
      </c>
      <c r="H396" s="24">
        <f t="shared" si="20"/>
        <v>18143.68</v>
      </c>
      <c r="I396" s="249"/>
      <c r="J396" s="349"/>
      <c r="R396" s="20"/>
      <c r="S396" s="20"/>
      <c r="HY396" s="2"/>
      <c r="HZ396" s="2"/>
      <c r="IA396" s="2"/>
      <c r="IB396" s="2"/>
    </row>
    <row r="397" spans="1:236" ht="18.75" hidden="1" customHeight="1">
      <c r="A397" s="58" t="s">
        <v>369</v>
      </c>
      <c r="B397" s="258"/>
      <c r="C397" s="114" t="s">
        <v>23</v>
      </c>
      <c r="D397" s="115" t="s">
        <v>168</v>
      </c>
      <c r="E397" s="115" t="s">
        <v>113</v>
      </c>
      <c r="F397" s="24">
        <v>10622</v>
      </c>
      <c r="G397" s="24">
        <f t="shared" si="19"/>
        <v>11685</v>
      </c>
      <c r="H397" s="24">
        <f t="shared" si="20"/>
        <v>13788.3</v>
      </c>
      <c r="I397" s="249"/>
      <c r="J397" s="349"/>
      <c r="R397" s="20"/>
      <c r="S397" s="20"/>
      <c r="HY397" s="2"/>
      <c r="HZ397" s="2"/>
      <c r="IA397" s="2"/>
      <c r="IB397" s="2"/>
    </row>
    <row r="398" spans="1:236" ht="18.75" hidden="1" customHeight="1">
      <c r="A398" s="58" t="s">
        <v>370</v>
      </c>
      <c r="B398" s="258"/>
      <c r="C398" s="114" t="s">
        <v>80</v>
      </c>
      <c r="D398" s="115" t="s">
        <v>168</v>
      </c>
      <c r="E398" s="115" t="s">
        <v>113</v>
      </c>
      <c r="F398" s="24">
        <v>12859</v>
      </c>
      <c r="G398" s="24">
        <f t="shared" si="19"/>
        <v>14145</v>
      </c>
      <c r="H398" s="24">
        <f t="shared" si="20"/>
        <v>16691.099999999999</v>
      </c>
      <c r="I398" s="249"/>
      <c r="J398" s="349"/>
      <c r="R398" s="20"/>
      <c r="S398" s="20"/>
      <c r="HY398" s="2"/>
      <c r="HZ398" s="2"/>
      <c r="IA398" s="2"/>
      <c r="IB398" s="2"/>
    </row>
    <row r="399" spans="1:236" ht="18.75" hidden="1" customHeight="1">
      <c r="A399" s="58" t="s">
        <v>371</v>
      </c>
      <c r="B399" s="258"/>
      <c r="C399" s="114" t="s">
        <v>22</v>
      </c>
      <c r="D399" s="115" t="s">
        <v>168</v>
      </c>
      <c r="E399" s="115" t="s">
        <v>113</v>
      </c>
      <c r="F399" s="24">
        <v>13978</v>
      </c>
      <c r="G399" s="24">
        <f t="shared" si="19"/>
        <v>15376</v>
      </c>
      <c r="H399" s="24">
        <f t="shared" si="20"/>
        <v>18143.68</v>
      </c>
      <c r="I399" s="249"/>
      <c r="J399" s="349"/>
      <c r="R399" s="20"/>
      <c r="S399" s="20"/>
      <c r="HY399" s="2"/>
      <c r="HZ399" s="2"/>
      <c r="IA399" s="2"/>
      <c r="IB399" s="2"/>
    </row>
    <row r="400" spans="1:236" ht="18.75" hidden="1" customHeight="1">
      <c r="A400" s="58" t="s">
        <v>372</v>
      </c>
      <c r="B400" s="258"/>
      <c r="C400" s="114" t="s">
        <v>81</v>
      </c>
      <c r="D400" s="115" t="s">
        <v>168</v>
      </c>
      <c r="E400" s="115" t="s">
        <v>113</v>
      </c>
      <c r="F400" s="24">
        <v>12859</v>
      </c>
      <c r="G400" s="24">
        <f t="shared" si="19"/>
        <v>14145</v>
      </c>
      <c r="H400" s="24">
        <f t="shared" si="20"/>
        <v>16691.099999999999</v>
      </c>
      <c r="I400" s="250"/>
      <c r="J400" s="349"/>
      <c r="K400" s="39"/>
      <c r="L400" s="40"/>
      <c r="M400" s="40"/>
      <c r="N400" s="40"/>
      <c r="O400" s="40"/>
      <c r="P400" s="40"/>
      <c r="Q400" s="40"/>
      <c r="R400" s="20"/>
      <c r="S400" s="20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</row>
    <row r="401" spans="1:19" s="2" customFormat="1" ht="18.75" hidden="1" customHeight="1">
      <c r="A401" s="58" t="s">
        <v>373</v>
      </c>
      <c r="B401" s="257"/>
      <c r="C401" s="231" t="s">
        <v>166</v>
      </c>
      <c r="D401" s="231"/>
      <c r="E401" s="231"/>
      <c r="F401" s="231"/>
      <c r="G401" s="91"/>
      <c r="H401" s="91"/>
      <c r="I401" s="91"/>
      <c r="J401" s="349"/>
      <c r="K401" s="18"/>
      <c r="L401" s="19"/>
      <c r="M401" s="19"/>
      <c r="N401" s="19"/>
      <c r="O401" s="19"/>
      <c r="P401" s="19"/>
      <c r="Q401" s="19"/>
      <c r="R401" s="20"/>
      <c r="S401" s="20"/>
    </row>
    <row r="402" spans="1:19" s="10" customFormat="1" ht="18.75" hidden="1" customHeight="1">
      <c r="A402" s="58" t="s">
        <v>374</v>
      </c>
      <c r="B402" s="267"/>
      <c r="C402" s="114" t="s">
        <v>118</v>
      </c>
      <c r="D402" s="115" t="s">
        <v>168</v>
      </c>
      <c r="E402" s="115" t="s">
        <v>113</v>
      </c>
      <c r="F402" s="24">
        <v>8230</v>
      </c>
      <c r="G402" s="24">
        <f t="shared" ref="G402:G408" si="21">ROUNDUP((F402*1.1),0)</f>
        <v>9053</v>
      </c>
      <c r="H402" s="24">
        <f t="shared" ref="H402:H408" si="22">G402*1.18</f>
        <v>10682.539999999999</v>
      </c>
      <c r="I402" s="389"/>
      <c r="J402" s="349"/>
      <c r="K402" s="39"/>
      <c r="L402" s="40"/>
      <c r="M402" s="40"/>
      <c r="N402" s="40"/>
      <c r="O402" s="40"/>
      <c r="P402" s="40"/>
      <c r="Q402" s="40"/>
      <c r="R402" s="20"/>
      <c r="S402" s="20"/>
    </row>
    <row r="403" spans="1:19" s="10" customFormat="1" ht="18.75" hidden="1" customHeight="1">
      <c r="A403" s="58" t="s">
        <v>375</v>
      </c>
      <c r="B403" s="267"/>
      <c r="C403" s="114" t="s">
        <v>170</v>
      </c>
      <c r="D403" s="115" t="s">
        <v>168</v>
      </c>
      <c r="E403" s="115" t="s">
        <v>113</v>
      </c>
      <c r="F403" s="24">
        <v>10673</v>
      </c>
      <c r="G403" s="24">
        <f t="shared" si="21"/>
        <v>11741</v>
      </c>
      <c r="H403" s="24">
        <f t="shared" si="22"/>
        <v>13854.38</v>
      </c>
      <c r="I403" s="390"/>
      <c r="J403" s="349"/>
      <c r="K403" s="39"/>
      <c r="L403" s="40"/>
      <c r="M403" s="40"/>
      <c r="N403" s="40"/>
      <c r="O403" s="40"/>
      <c r="P403" s="40"/>
      <c r="Q403" s="40"/>
      <c r="R403" s="20"/>
      <c r="S403" s="20"/>
    </row>
    <row r="404" spans="1:19" s="10" customFormat="1" ht="18.75" hidden="1" customHeight="1">
      <c r="A404" s="58" t="s">
        <v>376</v>
      </c>
      <c r="B404" s="267"/>
      <c r="C404" s="114" t="s">
        <v>43</v>
      </c>
      <c r="D404" s="115" t="s">
        <v>168</v>
      </c>
      <c r="E404" s="115" t="s">
        <v>113</v>
      </c>
      <c r="F404" s="24">
        <v>11993</v>
      </c>
      <c r="G404" s="24">
        <f t="shared" si="21"/>
        <v>13193</v>
      </c>
      <c r="H404" s="24">
        <f t="shared" si="22"/>
        <v>15567.74</v>
      </c>
      <c r="I404" s="390"/>
      <c r="J404" s="349"/>
      <c r="K404" s="39"/>
      <c r="L404" s="40"/>
      <c r="M404" s="40"/>
      <c r="N404" s="40"/>
      <c r="O404" s="40"/>
      <c r="P404" s="40"/>
      <c r="Q404" s="40"/>
      <c r="R404" s="20"/>
      <c r="S404" s="20"/>
    </row>
    <row r="405" spans="1:19" s="10" customFormat="1" ht="18.75" hidden="1" customHeight="1">
      <c r="A405" s="58" t="s">
        <v>377</v>
      </c>
      <c r="B405" s="267"/>
      <c r="C405" s="114" t="s">
        <v>71</v>
      </c>
      <c r="D405" s="115" t="s">
        <v>168</v>
      </c>
      <c r="E405" s="115" t="s">
        <v>113</v>
      </c>
      <c r="F405" s="24">
        <v>18708</v>
      </c>
      <c r="G405" s="24">
        <f t="shared" si="21"/>
        <v>20579</v>
      </c>
      <c r="H405" s="24">
        <f t="shared" si="22"/>
        <v>24283.219999999998</v>
      </c>
      <c r="I405" s="390"/>
      <c r="J405" s="349"/>
      <c r="K405" s="39"/>
      <c r="L405" s="40"/>
      <c r="M405" s="40"/>
      <c r="N405" s="40"/>
      <c r="O405" s="40"/>
      <c r="P405" s="40"/>
      <c r="Q405" s="40"/>
      <c r="R405" s="20"/>
      <c r="S405" s="20"/>
    </row>
    <row r="406" spans="1:19" s="10" customFormat="1" ht="18.75" hidden="1" customHeight="1">
      <c r="A406" s="58" t="s">
        <v>378</v>
      </c>
      <c r="B406" s="267"/>
      <c r="C406" s="114" t="s">
        <v>171</v>
      </c>
      <c r="D406" s="115" t="s">
        <v>168</v>
      </c>
      <c r="E406" s="115" t="s">
        <v>113</v>
      </c>
      <c r="F406" s="24">
        <v>29653</v>
      </c>
      <c r="G406" s="24">
        <f t="shared" si="21"/>
        <v>32619</v>
      </c>
      <c r="H406" s="24">
        <f t="shared" si="22"/>
        <v>38490.42</v>
      </c>
      <c r="I406" s="390"/>
      <c r="J406" s="349"/>
      <c r="K406" s="39"/>
      <c r="L406" s="40"/>
      <c r="M406" s="40"/>
      <c r="N406" s="40"/>
      <c r="O406" s="40"/>
      <c r="P406" s="40"/>
      <c r="Q406" s="40"/>
      <c r="R406" s="20"/>
      <c r="S406" s="20"/>
    </row>
    <row r="407" spans="1:19" s="10" customFormat="1" ht="18.75" hidden="1" customHeight="1">
      <c r="A407" s="58" t="s">
        <v>379</v>
      </c>
      <c r="B407" s="267"/>
      <c r="C407" s="114" t="s">
        <v>89</v>
      </c>
      <c r="D407" s="115" t="s">
        <v>168</v>
      </c>
      <c r="E407" s="115" t="s">
        <v>113</v>
      </c>
      <c r="F407" s="24">
        <v>84103</v>
      </c>
      <c r="G407" s="24">
        <f t="shared" si="21"/>
        <v>92514</v>
      </c>
      <c r="H407" s="24">
        <f t="shared" si="22"/>
        <v>109166.51999999999</v>
      </c>
      <c r="I407" s="390"/>
      <c r="J407" s="349"/>
      <c r="K407" s="39"/>
      <c r="L407" s="40"/>
      <c r="M407" s="40"/>
      <c r="N407" s="40"/>
      <c r="O407" s="40"/>
      <c r="P407" s="40"/>
      <c r="Q407" s="40"/>
      <c r="R407" s="20"/>
      <c r="S407" s="20"/>
    </row>
    <row r="408" spans="1:19" s="10" customFormat="1" ht="18.75" hidden="1" customHeight="1">
      <c r="A408" s="58" t="s">
        <v>380</v>
      </c>
      <c r="B408" s="267"/>
      <c r="C408" s="114" t="s">
        <v>138</v>
      </c>
      <c r="D408" s="115" t="s">
        <v>168</v>
      </c>
      <c r="E408" s="115" t="s">
        <v>113</v>
      </c>
      <c r="F408" s="24">
        <v>69253</v>
      </c>
      <c r="G408" s="24">
        <f t="shared" si="21"/>
        <v>76179</v>
      </c>
      <c r="H408" s="24">
        <f t="shared" si="22"/>
        <v>89891.22</v>
      </c>
      <c r="I408" s="391"/>
      <c r="J408" s="349"/>
      <c r="K408" s="39"/>
      <c r="L408" s="40"/>
      <c r="M408" s="40"/>
      <c r="N408" s="40"/>
      <c r="O408" s="40"/>
      <c r="P408" s="40"/>
      <c r="Q408" s="40"/>
      <c r="R408" s="20"/>
      <c r="S408" s="20"/>
    </row>
    <row r="409" spans="1:19" s="2" customFormat="1" ht="18.75" hidden="1" customHeight="1">
      <c r="A409" s="58" t="s">
        <v>381</v>
      </c>
      <c r="B409" s="257"/>
      <c r="C409" s="231" t="s">
        <v>166</v>
      </c>
      <c r="D409" s="231"/>
      <c r="E409" s="231"/>
      <c r="F409" s="231"/>
      <c r="G409" s="91"/>
      <c r="H409" s="91"/>
      <c r="I409" s="91"/>
      <c r="J409" s="349"/>
      <c r="K409" s="18"/>
      <c r="L409" s="19"/>
      <c r="M409" s="19"/>
      <c r="N409" s="19"/>
      <c r="O409" s="19"/>
      <c r="P409" s="19"/>
      <c r="Q409" s="19"/>
      <c r="R409" s="20"/>
      <c r="S409" s="20"/>
    </row>
    <row r="410" spans="1:19" s="10" customFormat="1" ht="18.75" hidden="1" customHeight="1">
      <c r="A410" s="58" t="s">
        <v>382</v>
      </c>
      <c r="B410" s="267"/>
      <c r="C410" s="114" t="s">
        <v>31</v>
      </c>
      <c r="D410" s="115" t="s">
        <v>172</v>
      </c>
      <c r="E410" s="115" t="s">
        <v>113</v>
      </c>
      <c r="F410" s="24">
        <v>1013</v>
      </c>
      <c r="G410" s="24">
        <f t="shared" ref="G410:G473" si="23">ROUNDUP((F410*1.1),0)</f>
        <v>1115</v>
      </c>
      <c r="H410" s="24">
        <f t="shared" ref="H410:H473" si="24">G410*1.18</f>
        <v>1315.6999999999998</v>
      </c>
      <c r="I410" s="103"/>
      <c r="J410" s="349"/>
      <c r="K410" s="39"/>
      <c r="L410" s="40"/>
      <c r="M410" s="40"/>
      <c r="N410" s="40"/>
      <c r="O410" s="40"/>
      <c r="P410" s="40"/>
      <c r="Q410" s="40"/>
      <c r="R410" s="20"/>
      <c r="S410" s="20"/>
    </row>
    <row r="411" spans="1:19" s="10" customFormat="1" ht="18.75" hidden="1" customHeight="1">
      <c r="A411" s="58" t="s">
        <v>383</v>
      </c>
      <c r="B411" s="267"/>
      <c r="C411" s="114" t="s">
        <v>167</v>
      </c>
      <c r="D411" s="115" t="s">
        <v>172</v>
      </c>
      <c r="E411" s="115" t="s">
        <v>113</v>
      </c>
      <c r="F411" s="24">
        <v>1473</v>
      </c>
      <c r="G411" s="24">
        <f t="shared" si="23"/>
        <v>1621</v>
      </c>
      <c r="H411" s="24">
        <f t="shared" si="24"/>
        <v>1912.78</v>
      </c>
      <c r="I411" s="103"/>
      <c r="J411" s="349"/>
      <c r="K411" s="39"/>
      <c r="L411" s="40"/>
      <c r="M411" s="40"/>
      <c r="N411" s="40"/>
      <c r="O411" s="40"/>
      <c r="P411" s="40"/>
      <c r="Q411" s="40"/>
      <c r="R411" s="20"/>
      <c r="S411" s="20"/>
    </row>
    <row r="412" spans="1:19" s="10" customFormat="1" ht="18.75" hidden="1" customHeight="1">
      <c r="A412" s="58" t="s">
        <v>384</v>
      </c>
      <c r="B412" s="267"/>
      <c r="C412" s="114" t="s">
        <v>32</v>
      </c>
      <c r="D412" s="115" t="s">
        <v>172</v>
      </c>
      <c r="E412" s="115" t="s">
        <v>113</v>
      </c>
      <c r="F412" s="24">
        <v>1703</v>
      </c>
      <c r="G412" s="24">
        <f t="shared" si="23"/>
        <v>1874</v>
      </c>
      <c r="H412" s="24">
        <f t="shared" si="24"/>
        <v>2211.3199999999997</v>
      </c>
      <c r="I412" s="103"/>
      <c r="J412" s="349"/>
      <c r="K412" s="39"/>
      <c r="L412" s="40"/>
      <c r="M412" s="40"/>
      <c r="N412" s="40"/>
      <c r="O412" s="40"/>
      <c r="P412" s="40"/>
      <c r="Q412" s="40"/>
      <c r="R412" s="20"/>
      <c r="S412" s="20"/>
    </row>
    <row r="413" spans="1:19" s="10" customFormat="1" ht="18.75" hidden="1" customHeight="1">
      <c r="A413" s="58" t="s">
        <v>385</v>
      </c>
      <c r="B413" s="267"/>
      <c r="C413" s="114" t="s">
        <v>33</v>
      </c>
      <c r="D413" s="115" t="s">
        <v>172</v>
      </c>
      <c r="E413" s="115" t="s">
        <v>113</v>
      </c>
      <c r="F413" s="24">
        <v>2135</v>
      </c>
      <c r="G413" s="24">
        <f t="shared" si="23"/>
        <v>2349</v>
      </c>
      <c r="H413" s="24">
        <f t="shared" si="24"/>
        <v>2771.8199999999997</v>
      </c>
      <c r="I413" s="103"/>
      <c r="J413" s="349"/>
      <c r="K413" s="39"/>
      <c r="L413" s="40"/>
      <c r="M413" s="40"/>
      <c r="N413" s="40"/>
      <c r="O413" s="40"/>
      <c r="P413" s="40"/>
      <c r="Q413" s="40"/>
      <c r="R413" s="20"/>
      <c r="S413" s="20"/>
    </row>
    <row r="414" spans="1:19" s="10" customFormat="1" ht="18.75" hidden="1" customHeight="1">
      <c r="A414" s="58" t="s">
        <v>386</v>
      </c>
      <c r="B414" s="267"/>
      <c r="C414" s="114" t="s">
        <v>147</v>
      </c>
      <c r="D414" s="115" t="s">
        <v>172</v>
      </c>
      <c r="E414" s="115" t="s">
        <v>113</v>
      </c>
      <c r="F414" s="24">
        <v>1703</v>
      </c>
      <c r="G414" s="24">
        <f t="shared" si="23"/>
        <v>1874</v>
      </c>
      <c r="H414" s="24">
        <f t="shared" si="24"/>
        <v>2211.3199999999997</v>
      </c>
      <c r="I414" s="103"/>
      <c r="J414" s="349"/>
      <c r="K414" s="39"/>
      <c r="L414" s="40"/>
      <c r="M414" s="40"/>
      <c r="N414" s="40"/>
      <c r="O414" s="40"/>
      <c r="P414" s="40"/>
      <c r="Q414" s="40"/>
      <c r="R414" s="20"/>
      <c r="S414" s="20"/>
    </row>
    <row r="415" spans="1:19" s="10" customFormat="1" ht="18.75" hidden="1" customHeight="1">
      <c r="A415" s="58" t="s">
        <v>387</v>
      </c>
      <c r="B415" s="267"/>
      <c r="C415" s="114" t="s">
        <v>34</v>
      </c>
      <c r="D415" s="115" t="s">
        <v>172</v>
      </c>
      <c r="E415" s="115" t="s">
        <v>113</v>
      </c>
      <c r="F415" s="24">
        <v>1991</v>
      </c>
      <c r="G415" s="24">
        <f t="shared" si="23"/>
        <v>2191</v>
      </c>
      <c r="H415" s="24">
        <f t="shared" si="24"/>
        <v>2585.3799999999997</v>
      </c>
      <c r="I415" s="103"/>
      <c r="J415" s="349"/>
      <c r="K415" s="39"/>
      <c r="L415" s="40"/>
      <c r="M415" s="40"/>
      <c r="N415" s="40"/>
      <c r="O415" s="40"/>
      <c r="P415" s="40"/>
      <c r="Q415" s="40"/>
      <c r="R415" s="20"/>
      <c r="S415" s="20"/>
    </row>
    <row r="416" spans="1:19" s="10" customFormat="1" ht="18.75" hidden="1" customHeight="1">
      <c r="A416" s="58" t="s">
        <v>388</v>
      </c>
      <c r="B416" s="267"/>
      <c r="C416" s="114" t="s">
        <v>148</v>
      </c>
      <c r="D416" s="115" t="s">
        <v>172</v>
      </c>
      <c r="E416" s="115" t="s">
        <v>113</v>
      </c>
      <c r="F416" s="24">
        <v>1991</v>
      </c>
      <c r="G416" s="24">
        <f t="shared" si="23"/>
        <v>2191</v>
      </c>
      <c r="H416" s="24">
        <f t="shared" si="24"/>
        <v>2585.3799999999997</v>
      </c>
      <c r="I416" s="103"/>
      <c r="J416" s="349"/>
      <c r="K416" s="39"/>
      <c r="L416" s="40"/>
      <c r="M416" s="40"/>
      <c r="N416" s="40"/>
      <c r="O416" s="40"/>
      <c r="P416" s="40"/>
      <c r="Q416" s="40"/>
      <c r="R416" s="20"/>
      <c r="S416" s="20"/>
    </row>
    <row r="417" spans="1:19" s="10" customFormat="1" ht="18.75" hidden="1" customHeight="1">
      <c r="A417" s="58" t="s">
        <v>389</v>
      </c>
      <c r="B417" s="267"/>
      <c r="C417" s="114" t="s">
        <v>149</v>
      </c>
      <c r="D417" s="115" t="s">
        <v>172</v>
      </c>
      <c r="E417" s="115" t="s">
        <v>113</v>
      </c>
      <c r="F417" s="24">
        <v>1847</v>
      </c>
      <c r="G417" s="24">
        <f t="shared" si="23"/>
        <v>2032</v>
      </c>
      <c r="H417" s="24">
        <f t="shared" si="24"/>
        <v>2397.7599999999998</v>
      </c>
      <c r="I417" s="103"/>
      <c r="J417" s="349"/>
      <c r="K417" s="39"/>
      <c r="L417" s="40"/>
      <c r="M417" s="40"/>
      <c r="N417" s="40"/>
      <c r="O417" s="40"/>
      <c r="P417" s="40"/>
      <c r="Q417" s="40"/>
      <c r="R417" s="20"/>
      <c r="S417" s="20"/>
    </row>
    <row r="418" spans="1:19" s="10" customFormat="1" ht="18.75" hidden="1" customHeight="1">
      <c r="A418" s="58" t="s">
        <v>390</v>
      </c>
      <c r="B418" s="267"/>
      <c r="C418" s="114" t="s">
        <v>35</v>
      </c>
      <c r="D418" s="115" t="s">
        <v>172</v>
      </c>
      <c r="E418" s="115" t="s">
        <v>113</v>
      </c>
      <c r="F418" s="24">
        <v>1703</v>
      </c>
      <c r="G418" s="24">
        <f t="shared" si="23"/>
        <v>1874</v>
      </c>
      <c r="H418" s="24">
        <f t="shared" si="24"/>
        <v>2211.3199999999997</v>
      </c>
      <c r="I418" s="103"/>
      <c r="J418" s="349"/>
      <c r="K418" s="39"/>
      <c r="L418" s="40"/>
      <c r="M418" s="40"/>
      <c r="N418" s="40"/>
      <c r="O418" s="40"/>
      <c r="P418" s="40"/>
      <c r="Q418" s="40"/>
      <c r="R418" s="20"/>
      <c r="S418" s="20"/>
    </row>
    <row r="419" spans="1:19" s="10" customFormat="1" ht="18.75" hidden="1" customHeight="1">
      <c r="A419" s="58" t="s">
        <v>391</v>
      </c>
      <c r="B419" s="267"/>
      <c r="C419" s="114" t="s">
        <v>36</v>
      </c>
      <c r="D419" s="115" t="s">
        <v>172</v>
      </c>
      <c r="E419" s="115" t="s">
        <v>113</v>
      </c>
      <c r="F419" s="24">
        <v>1703</v>
      </c>
      <c r="G419" s="24">
        <f t="shared" si="23"/>
        <v>1874</v>
      </c>
      <c r="H419" s="24">
        <f t="shared" si="24"/>
        <v>2211.3199999999997</v>
      </c>
      <c r="I419" s="103"/>
      <c r="J419" s="349"/>
      <c r="K419" s="39"/>
      <c r="L419" s="40"/>
      <c r="M419" s="40"/>
      <c r="N419" s="40"/>
      <c r="O419" s="40"/>
      <c r="P419" s="40"/>
      <c r="Q419" s="40"/>
      <c r="R419" s="20"/>
      <c r="S419" s="20"/>
    </row>
    <row r="420" spans="1:19" s="10" customFormat="1" ht="18.75" hidden="1" customHeight="1">
      <c r="A420" s="58" t="s">
        <v>392</v>
      </c>
      <c r="B420" s="267"/>
      <c r="C420" s="114" t="s">
        <v>37</v>
      </c>
      <c r="D420" s="115" t="s">
        <v>172</v>
      </c>
      <c r="E420" s="115" t="s">
        <v>113</v>
      </c>
      <c r="F420" s="24">
        <v>1991</v>
      </c>
      <c r="G420" s="24">
        <f t="shared" si="23"/>
        <v>2191</v>
      </c>
      <c r="H420" s="24">
        <f t="shared" si="24"/>
        <v>2585.3799999999997</v>
      </c>
      <c r="I420" s="103"/>
      <c r="J420" s="349"/>
      <c r="K420" s="39"/>
      <c r="L420" s="40"/>
      <c r="M420" s="40"/>
      <c r="N420" s="40"/>
      <c r="O420" s="40"/>
      <c r="P420" s="40"/>
      <c r="Q420" s="40"/>
      <c r="R420" s="20"/>
      <c r="S420" s="20"/>
    </row>
    <row r="421" spans="1:19" s="10" customFormat="1" ht="18.75" hidden="1" customHeight="1">
      <c r="A421" s="58" t="s">
        <v>393</v>
      </c>
      <c r="B421" s="267"/>
      <c r="C421" s="114" t="s">
        <v>150</v>
      </c>
      <c r="D421" s="115" t="s">
        <v>172</v>
      </c>
      <c r="E421" s="115" t="s">
        <v>113</v>
      </c>
      <c r="F421" s="24">
        <v>1991</v>
      </c>
      <c r="G421" s="24">
        <f t="shared" si="23"/>
        <v>2191</v>
      </c>
      <c r="H421" s="24">
        <f t="shared" si="24"/>
        <v>2585.3799999999997</v>
      </c>
      <c r="I421" s="103"/>
      <c r="J421" s="349"/>
      <c r="K421" s="39"/>
      <c r="L421" s="40"/>
      <c r="M421" s="40"/>
      <c r="N421" s="40"/>
      <c r="O421" s="40"/>
      <c r="P421" s="40"/>
      <c r="Q421" s="40"/>
      <c r="R421" s="20"/>
      <c r="S421" s="20"/>
    </row>
    <row r="422" spans="1:19" s="10" customFormat="1" ht="18.75" hidden="1" customHeight="1">
      <c r="A422" s="58" t="s">
        <v>394</v>
      </c>
      <c r="B422" s="267"/>
      <c r="C422" s="114" t="s">
        <v>38</v>
      </c>
      <c r="D422" s="115" t="s">
        <v>172</v>
      </c>
      <c r="E422" s="115" t="s">
        <v>113</v>
      </c>
      <c r="F422" s="24">
        <v>1847</v>
      </c>
      <c r="G422" s="24">
        <f t="shared" si="23"/>
        <v>2032</v>
      </c>
      <c r="H422" s="24">
        <f t="shared" si="24"/>
        <v>2397.7599999999998</v>
      </c>
      <c r="I422" s="103"/>
      <c r="J422" s="349"/>
      <c r="K422" s="39"/>
      <c r="L422" s="40"/>
      <c r="M422" s="40"/>
      <c r="N422" s="40"/>
      <c r="O422" s="40"/>
      <c r="P422" s="40"/>
      <c r="Q422" s="40"/>
      <c r="R422" s="20"/>
      <c r="S422" s="20"/>
    </row>
    <row r="423" spans="1:19" s="10" customFormat="1" ht="18.75" hidden="1" customHeight="1">
      <c r="A423" s="58" t="s">
        <v>395</v>
      </c>
      <c r="B423" s="267"/>
      <c r="C423" s="114" t="s">
        <v>39</v>
      </c>
      <c r="D423" s="115" t="s">
        <v>172</v>
      </c>
      <c r="E423" s="115" t="s">
        <v>113</v>
      </c>
      <c r="F423" s="24">
        <v>2135</v>
      </c>
      <c r="G423" s="24">
        <f t="shared" si="23"/>
        <v>2349</v>
      </c>
      <c r="H423" s="24">
        <f t="shared" si="24"/>
        <v>2771.8199999999997</v>
      </c>
      <c r="I423" s="103"/>
      <c r="J423" s="349"/>
      <c r="K423" s="39"/>
      <c r="L423" s="40"/>
      <c r="M423" s="40"/>
      <c r="N423" s="40"/>
      <c r="O423" s="40"/>
      <c r="P423" s="40"/>
      <c r="Q423" s="40"/>
      <c r="R423" s="20"/>
      <c r="S423" s="20"/>
    </row>
    <row r="424" spans="1:19" s="10" customFormat="1" ht="18.75" hidden="1" customHeight="1">
      <c r="A424" s="58" t="s">
        <v>396</v>
      </c>
      <c r="B424" s="267"/>
      <c r="C424" s="114" t="s">
        <v>40</v>
      </c>
      <c r="D424" s="115" t="s">
        <v>172</v>
      </c>
      <c r="E424" s="115" t="s">
        <v>113</v>
      </c>
      <c r="F424" s="24">
        <v>2278</v>
      </c>
      <c r="G424" s="24">
        <f t="shared" si="23"/>
        <v>2506</v>
      </c>
      <c r="H424" s="24">
        <f t="shared" si="24"/>
        <v>2957.08</v>
      </c>
      <c r="I424" s="103"/>
      <c r="J424" s="349"/>
      <c r="K424" s="39"/>
      <c r="L424" s="40"/>
      <c r="M424" s="40"/>
      <c r="N424" s="40"/>
      <c r="O424" s="40"/>
      <c r="P424" s="40"/>
      <c r="Q424" s="40"/>
      <c r="R424" s="20"/>
      <c r="S424" s="20"/>
    </row>
    <row r="425" spans="1:19" s="10" customFormat="1" ht="18.75" hidden="1" customHeight="1">
      <c r="A425" s="58" t="s">
        <v>397</v>
      </c>
      <c r="B425" s="267"/>
      <c r="C425" s="114" t="s">
        <v>41</v>
      </c>
      <c r="D425" s="115" t="s">
        <v>172</v>
      </c>
      <c r="E425" s="115" t="s">
        <v>113</v>
      </c>
      <c r="F425" s="24">
        <v>2278</v>
      </c>
      <c r="G425" s="24">
        <f t="shared" si="23"/>
        <v>2506</v>
      </c>
      <c r="H425" s="24">
        <f t="shared" si="24"/>
        <v>2957.08</v>
      </c>
      <c r="I425" s="103"/>
      <c r="J425" s="349"/>
      <c r="K425" s="39"/>
      <c r="L425" s="40"/>
      <c r="M425" s="40"/>
      <c r="N425" s="40"/>
      <c r="O425" s="40"/>
      <c r="P425" s="40"/>
      <c r="Q425" s="40"/>
      <c r="R425" s="20"/>
      <c r="S425" s="20"/>
    </row>
    <row r="426" spans="1:19" s="10" customFormat="1" ht="18.75" hidden="1" customHeight="1">
      <c r="A426" s="58" t="s">
        <v>398</v>
      </c>
      <c r="B426" s="267"/>
      <c r="C426" s="114" t="s">
        <v>151</v>
      </c>
      <c r="D426" s="115" t="s">
        <v>172</v>
      </c>
      <c r="E426" s="115" t="s">
        <v>113</v>
      </c>
      <c r="F426" s="24">
        <v>2422</v>
      </c>
      <c r="G426" s="24">
        <f t="shared" si="23"/>
        <v>2665</v>
      </c>
      <c r="H426" s="24">
        <f t="shared" si="24"/>
        <v>3144.7</v>
      </c>
      <c r="I426" s="103"/>
      <c r="J426" s="349"/>
      <c r="K426" s="39"/>
      <c r="L426" s="40"/>
      <c r="M426" s="40"/>
      <c r="N426" s="40"/>
      <c r="O426" s="40"/>
      <c r="P426" s="40"/>
      <c r="Q426" s="40"/>
      <c r="R426" s="20"/>
      <c r="S426" s="20"/>
    </row>
    <row r="427" spans="1:19" s="10" customFormat="1" ht="18.75" hidden="1" customHeight="1">
      <c r="A427" s="58" t="s">
        <v>399</v>
      </c>
      <c r="B427" s="267"/>
      <c r="C427" s="114" t="s">
        <v>42</v>
      </c>
      <c r="D427" s="115" t="s">
        <v>172</v>
      </c>
      <c r="E427" s="115" t="s">
        <v>113</v>
      </c>
      <c r="F427" s="24">
        <v>2278</v>
      </c>
      <c r="G427" s="24">
        <f t="shared" si="23"/>
        <v>2506</v>
      </c>
      <c r="H427" s="24">
        <f t="shared" si="24"/>
        <v>2957.08</v>
      </c>
      <c r="I427" s="103"/>
      <c r="J427" s="349"/>
      <c r="K427" s="39"/>
      <c r="L427" s="40"/>
      <c r="M427" s="40"/>
      <c r="N427" s="40"/>
      <c r="O427" s="40"/>
      <c r="P427" s="40"/>
      <c r="Q427" s="40"/>
      <c r="R427" s="20"/>
      <c r="S427" s="20"/>
    </row>
    <row r="428" spans="1:19" s="10" customFormat="1" ht="18.75" hidden="1" customHeight="1">
      <c r="A428" s="58" t="s">
        <v>400</v>
      </c>
      <c r="B428" s="267"/>
      <c r="C428" s="114" t="s">
        <v>43</v>
      </c>
      <c r="D428" s="115" t="s">
        <v>172</v>
      </c>
      <c r="E428" s="115" t="s">
        <v>113</v>
      </c>
      <c r="F428" s="24">
        <v>2278</v>
      </c>
      <c r="G428" s="24">
        <f t="shared" si="23"/>
        <v>2506</v>
      </c>
      <c r="H428" s="24">
        <f t="shared" si="24"/>
        <v>2957.08</v>
      </c>
      <c r="I428" s="103"/>
      <c r="J428" s="349"/>
      <c r="K428" s="39"/>
      <c r="L428" s="40"/>
      <c r="M428" s="40"/>
      <c r="N428" s="40"/>
      <c r="O428" s="40"/>
      <c r="P428" s="40"/>
      <c r="Q428" s="40"/>
      <c r="R428" s="20"/>
      <c r="S428" s="20"/>
    </row>
    <row r="429" spans="1:19" s="10" customFormat="1" ht="18.75" hidden="1" customHeight="1">
      <c r="A429" s="58" t="s">
        <v>401</v>
      </c>
      <c r="B429" s="267"/>
      <c r="C429" s="114" t="s">
        <v>44</v>
      </c>
      <c r="D429" s="115" t="s">
        <v>172</v>
      </c>
      <c r="E429" s="115" t="s">
        <v>113</v>
      </c>
      <c r="F429" s="24">
        <v>2278</v>
      </c>
      <c r="G429" s="24">
        <f t="shared" si="23"/>
        <v>2506</v>
      </c>
      <c r="H429" s="24">
        <f t="shared" si="24"/>
        <v>2957.08</v>
      </c>
      <c r="I429" s="103"/>
      <c r="J429" s="349"/>
      <c r="K429" s="39"/>
      <c r="L429" s="40"/>
      <c r="M429" s="40"/>
      <c r="N429" s="40"/>
      <c r="O429" s="40"/>
      <c r="P429" s="40"/>
      <c r="Q429" s="40"/>
      <c r="R429" s="20"/>
      <c r="S429" s="20"/>
    </row>
    <row r="430" spans="1:19" s="10" customFormat="1" ht="18.75" hidden="1" customHeight="1">
      <c r="A430" s="58" t="s">
        <v>402</v>
      </c>
      <c r="B430" s="267"/>
      <c r="C430" s="114" t="s">
        <v>152</v>
      </c>
      <c r="D430" s="115" t="s">
        <v>172</v>
      </c>
      <c r="E430" s="115" t="s">
        <v>113</v>
      </c>
      <c r="F430" s="24">
        <v>2566</v>
      </c>
      <c r="G430" s="24">
        <f t="shared" si="23"/>
        <v>2823</v>
      </c>
      <c r="H430" s="24">
        <f t="shared" si="24"/>
        <v>3331.14</v>
      </c>
      <c r="I430" s="103"/>
      <c r="J430" s="349"/>
      <c r="K430" s="39"/>
      <c r="L430" s="40"/>
      <c r="M430" s="40"/>
      <c r="N430" s="40"/>
      <c r="O430" s="40"/>
      <c r="P430" s="40"/>
      <c r="Q430" s="40"/>
      <c r="R430" s="20"/>
      <c r="S430" s="20"/>
    </row>
    <row r="431" spans="1:19" s="10" customFormat="1" ht="18.75" hidden="1" customHeight="1">
      <c r="A431" s="58" t="s">
        <v>403</v>
      </c>
      <c r="B431" s="267"/>
      <c r="C431" s="114" t="s">
        <v>45</v>
      </c>
      <c r="D431" s="115" t="s">
        <v>172</v>
      </c>
      <c r="E431" s="115" t="s">
        <v>113</v>
      </c>
      <c r="F431" s="24">
        <v>2278</v>
      </c>
      <c r="G431" s="24">
        <f t="shared" si="23"/>
        <v>2506</v>
      </c>
      <c r="H431" s="24">
        <f t="shared" si="24"/>
        <v>2957.08</v>
      </c>
      <c r="I431" s="103"/>
      <c r="J431" s="349"/>
      <c r="K431" s="39"/>
      <c r="L431" s="40"/>
      <c r="M431" s="40"/>
      <c r="N431" s="40"/>
      <c r="O431" s="40"/>
      <c r="P431" s="40"/>
      <c r="Q431" s="40"/>
      <c r="R431" s="20"/>
      <c r="S431" s="20"/>
    </row>
    <row r="432" spans="1:19" s="10" customFormat="1" ht="18.75" hidden="1" customHeight="1">
      <c r="A432" s="58" t="s">
        <v>404</v>
      </c>
      <c r="B432" s="267"/>
      <c r="C432" s="114" t="s">
        <v>27</v>
      </c>
      <c r="D432" s="115" t="s">
        <v>172</v>
      </c>
      <c r="E432" s="115" t="s">
        <v>113</v>
      </c>
      <c r="F432" s="24">
        <v>2710</v>
      </c>
      <c r="G432" s="24">
        <f t="shared" si="23"/>
        <v>2981</v>
      </c>
      <c r="H432" s="24">
        <f t="shared" si="24"/>
        <v>3517.58</v>
      </c>
      <c r="I432" s="103"/>
      <c r="J432" s="349"/>
      <c r="K432" s="39"/>
      <c r="L432" s="40"/>
      <c r="M432" s="40"/>
      <c r="N432" s="40"/>
      <c r="O432" s="40"/>
      <c r="P432" s="40"/>
      <c r="Q432" s="40"/>
      <c r="R432" s="20"/>
      <c r="S432" s="20"/>
    </row>
    <row r="433" spans="1:19" s="10" customFormat="1" ht="18.75" hidden="1" customHeight="1">
      <c r="A433" s="58" t="s">
        <v>405</v>
      </c>
      <c r="B433" s="267"/>
      <c r="C433" s="114" t="s">
        <v>24</v>
      </c>
      <c r="D433" s="115" t="s">
        <v>172</v>
      </c>
      <c r="E433" s="115" t="s">
        <v>113</v>
      </c>
      <c r="F433" s="24">
        <v>2566</v>
      </c>
      <c r="G433" s="24">
        <f t="shared" si="23"/>
        <v>2823</v>
      </c>
      <c r="H433" s="24">
        <f t="shared" si="24"/>
        <v>3331.14</v>
      </c>
      <c r="I433" s="103"/>
      <c r="J433" s="349"/>
      <c r="K433" s="39"/>
      <c r="L433" s="40"/>
      <c r="M433" s="40"/>
      <c r="N433" s="40"/>
      <c r="O433" s="40"/>
      <c r="P433" s="40"/>
      <c r="Q433" s="40"/>
      <c r="R433" s="20"/>
      <c r="S433" s="20"/>
    </row>
    <row r="434" spans="1:19" s="10" customFormat="1" ht="18.75" hidden="1" customHeight="1">
      <c r="A434" s="58" t="s">
        <v>406</v>
      </c>
      <c r="B434" s="267"/>
      <c r="C434" s="114" t="s">
        <v>46</v>
      </c>
      <c r="D434" s="115" t="s">
        <v>172</v>
      </c>
      <c r="E434" s="115" t="s">
        <v>113</v>
      </c>
      <c r="F434" s="24">
        <v>3428</v>
      </c>
      <c r="G434" s="24">
        <f t="shared" si="23"/>
        <v>3771</v>
      </c>
      <c r="H434" s="24">
        <f t="shared" si="24"/>
        <v>4449.78</v>
      </c>
      <c r="I434" s="103"/>
      <c r="J434" s="349"/>
      <c r="K434" s="39"/>
      <c r="L434" s="40"/>
      <c r="M434" s="40"/>
      <c r="N434" s="40"/>
      <c r="O434" s="40"/>
      <c r="P434" s="40"/>
      <c r="Q434" s="40"/>
      <c r="R434" s="20"/>
      <c r="S434" s="20"/>
    </row>
    <row r="435" spans="1:19" s="10" customFormat="1" ht="18.75" hidden="1" customHeight="1">
      <c r="A435" s="58" t="s">
        <v>407</v>
      </c>
      <c r="B435" s="267"/>
      <c r="C435" s="114" t="s">
        <v>47</v>
      </c>
      <c r="D435" s="115" t="s">
        <v>172</v>
      </c>
      <c r="E435" s="115" t="s">
        <v>113</v>
      </c>
      <c r="F435" s="24">
        <v>3141</v>
      </c>
      <c r="G435" s="24">
        <f t="shared" si="23"/>
        <v>3456</v>
      </c>
      <c r="H435" s="24">
        <f t="shared" si="24"/>
        <v>4078.08</v>
      </c>
      <c r="I435" s="103"/>
      <c r="J435" s="349"/>
      <c r="K435" s="39"/>
      <c r="L435" s="40"/>
      <c r="M435" s="40"/>
      <c r="N435" s="40"/>
      <c r="O435" s="40"/>
      <c r="P435" s="40"/>
      <c r="Q435" s="40"/>
      <c r="R435" s="20"/>
      <c r="S435" s="20"/>
    </row>
    <row r="436" spans="1:19" s="10" customFormat="1" ht="18.75" hidden="1" customHeight="1">
      <c r="A436" s="58" t="s">
        <v>408</v>
      </c>
      <c r="B436" s="267"/>
      <c r="C436" s="114" t="s">
        <v>48</v>
      </c>
      <c r="D436" s="115" t="s">
        <v>172</v>
      </c>
      <c r="E436" s="115" t="s">
        <v>113</v>
      </c>
      <c r="F436" s="24">
        <v>2566</v>
      </c>
      <c r="G436" s="24">
        <f t="shared" si="23"/>
        <v>2823</v>
      </c>
      <c r="H436" s="24">
        <f t="shared" si="24"/>
        <v>3331.14</v>
      </c>
      <c r="I436" s="103"/>
      <c r="J436" s="349"/>
      <c r="K436" s="39"/>
      <c r="L436" s="40"/>
      <c r="M436" s="40"/>
      <c r="N436" s="40"/>
      <c r="O436" s="40"/>
      <c r="P436" s="40"/>
      <c r="Q436" s="40"/>
      <c r="R436" s="20"/>
      <c r="S436" s="20"/>
    </row>
    <row r="437" spans="1:19" s="10" customFormat="1" ht="18.75" hidden="1" customHeight="1">
      <c r="A437" s="58" t="s">
        <v>409</v>
      </c>
      <c r="B437" s="267"/>
      <c r="C437" s="114" t="s">
        <v>49</v>
      </c>
      <c r="D437" s="115" t="s">
        <v>172</v>
      </c>
      <c r="E437" s="115" t="s">
        <v>113</v>
      </c>
      <c r="F437" s="24">
        <v>3428</v>
      </c>
      <c r="G437" s="24">
        <f t="shared" si="23"/>
        <v>3771</v>
      </c>
      <c r="H437" s="24">
        <f t="shared" si="24"/>
        <v>4449.78</v>
      </c>
      <c r="I437" s="103"/>
      <c r="J437" s="349"/>
      <c r="K437" s="39"/>
      <c r="L437" s="40"/>
      <c r="M437" s="40"/>
      <c r="N437" s="40"/>
      <c r="O437" s="40"/>
      <c r="P437" s="40"/>
      <c r="Q437" s="40"/>
      <c r="R437" s="20"/>
      <c r="S437" s="20"/>
    </row>
    <row r="438" spans="1:19" s="10" customFormat="1" ht="18.75" hidden="1" customHeight="1">
      <c r="A438" s="58" t="s">
        <v>410</v>
      </c>
      <c r="B438" s="267"/>
      <c r="C438" s="114" t="s">
        <v>186</v>
      </c>
      <c r="D438" s="115" t="s">
        <v>172</v>
      </c>
      <c r="E438" s="115" t="s">
        <v>113</v>
      </c>
      <c r="F438" s="24">
        <v>3428</v>
      </c>
      <c r="G438" s="24">
        <f t="shared" si="23"/>
        <v>3771</v>
      </c>
      <c r="H438" s="24">
        <f t="shared" si="24"/>
        <v>4449.78</v>
      </c>
      <c r="I438" s="103"/>
      <c r="J438" s="349"/>
      <c r="K438" s="39"/>
      <c r="L438" s="40"/>
      <c r="M438" s="40"/>
      <c r="N438" s="40"/>
      <c r="O438" s="40"/>
      <c r="P438" s="40"/>
      <c r="Q438" s="40"/>
      <c r="R438" s="20"/>
      <c r="S438" s="20"/>
    </row>
    <row r="439" spans="1:19" s="10" customFormat="1" ht="18.75" hidden="1" customHeight="1">
      <c r="A439" s="58" t="s">
        <v>411</v>
      </c>
      <c r="B439" s="267"/>
      <c r="C439" s="114" t="s">
        <v>50</v>
      </c>
      <c r="D439" s="115" t="s">
        <v>172</v>
      </c>
      <c r="E439" s="115" t="s">
        <v>113</v>
      </c>
      <c r="F439" s="24">
        <v>2278</v>
      </c>
      <c r="G439" s="24">
        <f t="shared" si="23"/>
        <v>2506</v>
      </c>
      <c r="H439" s="24">
        <f t="shared" si="24"/>
        <v>2957.08</v>
      </c>
      <c r="I439" s="103"/>
      <c r="J439" s="349"/>
      <c r="K439" s="39"/>
      <c r="L439" s="40"/>
      <c r="M439" s="40"/>
      <c r="N439" s="40"/>
      <c r="O439" s="40"/>
      <c r="P439" s="40"/>
      <c r="Q439" s="40"/>
      <c r="R439" s="20"/>
      <c r="S439" s="20"/>
    </row>
    <row r="440" spans="1:19" s="10" customFormat="1" ht="18.75" hidden="1" customHeight="1">
      <c r="A440" s="58" t="s">
        <v>412</v>
      </c>
      <c r="B440" s="267"/>
      <c r="C440" s="114" t="s">
        <v>51</v>
      </c>
      <c r="D440" s="115" t="s">
        <v>172</v>
      </c>
      <c r="E440" s="115" t="s">
        <v>113</v>
      </c>
      <c r="F440" s="24">
        <v>3141</v>
      </c>
      <c r="G440" s="24">
        <f t="shared" si="23"/>
        <v>3456</v>
      </c>
      <c r="H440" s="24">
        <f t="shared" si="24"/>
        <v>4078.08</v>
      </c>
      <c r="I440" s="103"/>
      <c r="J440" s="349"/>
      <c r="K440" s="39"/>
      <c r="L440" s="40"/>
      <c r="M440" s="40"/>
      <c r="N440" s="40"/>
      <c r="O440" s="40"/>
      <c r="P440" s="40"/>
      <c r="Q440" s="40"/>
      <c r="R440" s="20"/>
      <c r="S440" s="20"/>
    </row>
    <row r="441" spans="1:19" s="10" customFormat="1" ht="18.75" hidden="1" customHeight="1">
      <c r="A441" s="58" t="s">
        <v>413</v>
      </c>
      <c r="B441" s="267"/>
      <c r="C441" s="114" t="s">
        <v>153</v>
      </c>
      <c r="D441" s="115" t="s">
        <v>172</v>
      </c>
      <c r="E441" s="115" t="s">
        <v>113</v>
      </c>
      <c r="F441" s="24">
        <v>3428</v>
      </c>
      <c r="G441" s="24">
        <f t="shared" si="23"/>
        <v>3771</v>
      </c>
      <c r="H441" s="24">
        <f t="shared" si="24"/>
        <v>4449.78</v>
      </c>
      <c r="I441" s="103"/>
      <c r="J441" s="349"/>
      <c r="K441" s="39"/>
      <c r="L441" s="40"/>
      <c r="M441" s="40"/>
      <c r="N441" s="40"/>
      <c r="O441" s="40"/>
      <c r="P441" s="40"/>
      <c r="Q441" s="40"/>
      <c r="R441" s="20"/>
      <c r="S441" s="20"/>
    </row>
    <row r="442" spans="1:19" s="10" customFormat="1" ht="18.75" hidden="1" customHeight="1">
      <c r="A442" s="58" t="s">
        <v>414</v>
      </c>
      <c r="B442" s="267"/>
      <c r="C442" s="114" t="s">
        <v>52</v>
      </c>
      <c r="D442" s="115" t="s">
        <v>172</v>
      </c>
      <c r="E442" s="115" t="s">
        <v>113</v>
      </c>
      <c r="F442" s="24">
        <v>3428</v>
      </c>
      <c r="G442" s="24">
        <f t="shared" si="23"/>
        <v>3771</v>
      </c>
      <c r="H442" s="24">
        <f t="shared" si="24"/>
        <v>4449.78</v>
      </c>
      <c r="I442" s="103"/>
      <c r="J442" s="349"/>
      <c r="K442" s="39"/>
      <c r="L442" s="40"/>
      <c r="M442" s="40"/>
      <c r="N442" s="40"/>
      <c r="O442" s="40"/>
      <c r="P442" s="40"/>
      <c r="Q442" s="40"/>
      <c r="R442" s="20"/>
      <c r="S442" s="20"/>
    </row>
    <row r="443" spans="1:19" s="10" customFormat="1" ht="18.75" hidden="1" customHeight="1">
      <c r="A443" s="58" t="s">
        <v>415</v>
      </c>
      <c r="B443" s="267"/>
      <c r="C443" s="114" t="s">
        <v>53</v>
      </c>
      <c r="D443" s="115" t="s">
        <v>172</v>
      </c>
      <c r="E443" s="115" t="s">
        <v>113</v>
      </c>
      <c r="F443" s="24">
        <v>3428</v>
      </c>
      <c r="G443" s="24">
        <f t="shared" si="23"/>
        <v>3771</v>
      </c>
      <c r="H443" s="24">
        <f t="shared" si="24"/>
        <v>4449.78</v>
      </c>
      <c r="I443" s="103"/>
      <c r="J443" s="349"/>
      <c r="K443" s="39"/>
      <c r="L443" s="40"/>
      <c r="M443" s="40"/>
      <c r="N443" s="40"/>
      <c r="O443" s="40"/>
      <c r="P443" s="40"/>
      <c r="Q443" s="40"/>
      <c r="R443" s="20"/>
      <c r="S443" s="20"/>
    </row>
    <row r="444" spans="1:19" s="10" customFormat="1" ht="18.75" hidden="1" customHeight="1">
      <c r="A444" s="58" t="s">
        <v>416</v>
      </c>
      <c r="B444" s="267"/>
      <c r="C444" s="114" t="s">
        <v>54</v>
      </c>
      <c r="D444" s="115" t="s">
        <v>172</v>
      </c>
      <c r="E444" s="115" t="s">
        <v>113</v>
      </c>
      <c r="F444" s="24">
        <v>3716</v>
      </c>
      <c r="G444" s="24">
        <f t="shared" si="23"/>
        <v>4088</v>
      </c>
      <c r="H444" s="24">
        <f t="shared" si="24"/>
        <v>4823.84</v>
      </c>
      <c r="I444" s="103"/>
      <c r="J444" s="349"/>
      <c r="K444" s="39"/>
      <c r="L444" s="40"/>
      <c r="M444" s="40"/>
      <c r="N444" s="40"/>
      <c r="O444" s="40"/>
      <c r="P444" s="40"/>
      <c r="Q444" s="40"/>
      <c r="R444" s="20"/>
      <c r="S444" s="20"/>
    </row>
    <row r="445" spans="1:19" s="10" customFormat="1" ht="18.75" hidden="1" customHeight="1">
      <c r="A445" s="58" t="s">
        <v>417</v>
      </c>
      <c r="B445" s="267"/>
      <c r="C445" s="114" t="s">
        <v>25</v>
      </c>
      <c r="D445" s="115" t="s">
        <v>172</v>
      </c>
      <c r="E445" s="115" t="s">
        <v>113</v>
      </c>
      <c r="F445" s="24">
        <v>3428</v>
      </c>
      <c r="G445" s="24">
        <f t="shared" si="23"/>
        <v>3771</v>
      </c>
      <c r="H445" s="24">
        <f t="shared" si="24"/>
        <v>4449.78</v>
      </c>
      <c r="I445" s="103"/>
      <c r="J445" s="349"/>
      <c r="K445" s="39"/>
      <c r="L445" s="40"/>
      <c r="M445" s="40"/>
      <c r="N445" s="40"/>
      <c r="O445" s="40"/>
      <c r="P445" s="40"/>
      <c r="Q445" s="40"/>
      <c r="R445" s="20"/>
      <c r="S445" s="20"/>
    </row>
    <row r="446" spans="1:19" s="10" customFormat="1" ht="18.75" hidden="1" customHeight="1">
      <c r="A446" s="58" t="s">
        <v>418</v>
      </c>
      <c r="B446" s="267"/>
      <c r="C446" s="114" t="s">
        <v>55</v>
      </c>
      <c r="D446" s="115" t="s">
        <v>172</v>
      </c>
      <c r="E446" s="115" t="s">
        <v>113</v>
      </c>
      <c r="F446" s="24">
        <v>3428</v>
      </c>
      <c r="G446" s="24">
        <f t="shared" si="23"/>
        <v>3771</v>
      </c>
      <c r="H446" s="24">
        <f t="shared" si="24"/>
        <v>4449.78</v>
      </c>
      <c r="I446" s="103"/>
      <c r="J446" s="349"/>
      <c r="K446" s="39"/>
      <c r="L446" s="40"/>
      <c r="M446" s="40"/>
      <c r="N446" s="40"/>
      <c r="O446" s="40"/>
      <c r="P446" s="40"/>
      <c r="Q446" s="40"/>
      <c r="R446" s="20"/>
      <c r="S446" s="20"/>
    </row>
    <row r="447" spans="1:19" s="10" customFormat="1" ht="18.75" hidden="1" customHeight="1">
      <c r="A447" s="58" t="s">
        <v>419</v>
      </c>
      <c r="B447" s="267"/>
      <c r="C447" s="114" t="s">
        <v>28</v>
      </c>
      <c r="D447" s="115" t="s">
        <v>172</v>
      </c>
      <c r="E447" s="115" t="s">
        <v>113</v>
      </c>
      <c r="F447" s="24">
        <v>3716</v>
      </c>
      <c r="G447" s="24">
        <f t="shared" si="23"/>
        <v>4088</v>
      </c>
      <c r="H447" s="24">
        <f t="shared" si="24"/>
        <v>4823.84</v>
      </c>
      <c r="I447" s="103"/>
      <c r="J447" s="349"/>
      <c r="K447" s="39"/>
      <c r="L447" s="40"/>
      <c r="M447" s="40"/>
      <c r="N447" s="40"/>
      <c r="O447" s="40"/>
      <c r="P447" s="40"/>
      <c r="Q447" s="40"/>
      <c r="R447" s="20"/>
      <c r="S447" s="20"/>
    </row>
    <row r="448" spans="1:19" s="10" customFormat="1" ht="18.75" hidden="1" customHeight="1">
      <c r="A448" s="58" t="s">
        <v>420</v>
      </c>
      <c r="B448" s="267"/>
      <c r="C448" s="114" t="s">
        <v>56</v>
      </c>
      <c r="D448" s="115" t="s">
        <v>172</v>
      </c>
      <c r="E448" s="115" t="s">
        <v>113</v>
      </c>
      <c r="F448" s="24">
        <v>3716</v>
      </c>
      <c r="G448" s="24">
        <f t="shared" si="23"/>
        <v>4088</v>
      </c>
      <c r="H448" s="24">
        <f t="shared" si="24"/>
        <v>4823.84</v>
      </c>
      <c r="I448" s="103"/>
      <c r="J448" s="349"/>
      <c r="K448" s="39"/>
      <c r="L448" s="40"/>
      <c r="M448" s="40"/>
      <c r="N448" s="40"/>
      <c r="O448" s="40"/>
      <c r="P448" s="40"/>
      <c r="Q448" s="40"/>
      <c r="R448" s="20"/>
      <c r="S448" s="20"/>
    </row>
    <row r="449" spans="1:19" s="10" customFormat="1" ht="18.75" hidden="1" customHeight="1">
      <c r="A449" s="58" t="s">
        <v>421</v>
      </c>
      <c r="B449" s="267"/>
      <c r="C449" s="114" t="s">
        <v>57</v>
      </c>
      <c r="D449" s="115" t="s">
        <v>172</v>
      </c>
      <c r="E449" s="115" t="s">
        <v>113</v>
      </c>
      <c r="F449" s="24">
        <v>4003</v>
      </c>
      <c r="G449" s="24">
        <f t="shared" si="23"/>
        <v>4404</v>
      </c>
      <c r="H449" s="24">
        <f t="shared" si="24"/>
        <v>5196.7199999999993</v>
      </c>
      <c r="I449" s="103"/>
      <c r="J449" s="349"/>
      <c r="K449" s="39"/>
      <c r="L449" s="40"/>
      <c r="M449" s="40"/>
      <c r="N449" s="40"/>
      <c r="O449" s="40"/>
      <c r="P449" s="40"/>
      <c r="Q449" s="40"/>
      <c r="R449" s="20"/>
      <c r="S449" s="20"/>
    </row>
    <row r="450" spans="1:19" s="10" customFormat="1" ht="18.75" hidden="1" customHeight="1">
      <c r="A450" s="58" t="s">
        <v>422</v>
      </c>
      <c r="B450" s="267"/>
      <c r="C450" s="114" t="s">
        <v>58</v>
      </c>
      <c r="D450" s="115" t="s">
        <v>172</v>
      </c>
      <c r="E450" s="115" t="s">
        <v>113</v>
      </c>
      <c r="F450" s="24">
        <v>3716</v>
      </c>
      <c r="G450" s="24">
        <f t="shared" si="23"/>
        <v>4088</v>
      </c>
      <c r="H450" s="24">
        <f t="shared" si="24"/>
        <v>4823.84</v>
      </c>
      <c r="I450" s="103"/>
      <c r="J450" s="349"/>
      <c r="K450" s="39"/>
      <c r="L450" s="40"/>
      <c r="M450" s="40"/>
      <c r="N450" s="40"/>
      <c r="O450" s="40"/>
      <c r="P450" s="40"/>
      <c r="Q450" s="40"/>
      <c r="R450" s="20"/>
      <c r="S450" s="20"/>
    </row>
    <row r="451" spans="1:19" s="10" customFormat="1" ht="18.75" hidden="1" customHeight="1">
      <c r="A451" s="58" t="s">
        <v>423</v>
      </c>
      <c r="B451" s="267"/>
      <c r="C451" s="114" t="s">
        <v>59</v>
      </c>
      <c r="D451" s="115" t="s">
        <v>172</v>
      </c>
      <c r="E451" s="115" t="s">
        <v>113</v>
      </c>
      <c r="F451" s="24">
        <v>4866</v>
      </c>
      <c r="G451" s="24">
        <f t="shared" si="23"/>
        <v>5353</v>
      </c>
      <c r="H451" s="24">
        <f t="shared" si="24"/>
        <v>6316.54</v>
      </c>
      <c r="I451" s="103"/>
      <c r="J451" s="349"/>
      <c r="K451" s="39"/>
      <c r="L451" s="40"/>
      <c r="M451" s="40"/>
      <c r="N451" s="40"/>
      <c r="O451" s="40"/>
      <c r="P451" s="40"/>
      <c r="Q451" s="40"/>
      <c r="R451" s="20"/>
      <c r="S451" s="20"/>
    </row>
    <row r="452" spans="1:19" s="10" customFormat="1" ht="18.75" hidden="1" customHeight="1">
      <c r="A452" s="58" t="s">
        <v>424</v>
      </c>
      <c r="B452" s="267"/>
      <c r="C452" s="114" t="s">
        <v>60</v>
      </c>
      <c r="D452" s="115" t="s">
        <v>172</v>
      </c>
      <c r="E452" s="115" t="s">
        <v>113</v>
      </c>
      <c r="F452" s="24">
        <v>4003</v>
      </c>
      <c r="G452" s="24">
        <f t="shared" si="23"/>
        <v>4404</v>
      </c>
      <c r="H452" s="24">
        <f t="shared" si="24"/>
        <v>5196.7199999999993</v>
      </c>
      <c r="I452" s="103"/>
      <c r="J452" s="349"/>
      <c r="K452" s="39"/>
      <c r="L452" s="40"/>
      <c r="M452" s="40"/>
      <c r="N452" s="40"/>
      <c r="O452" s="40"/>
      <c r="P452" s="40"/>
      <c r="Q452" s="40"/>
      <c r="R452" s="20"/>
      <c r="S452" s="20"/>
    </row>
    <row r="453" spans="1:19" s="10" customFormat="1" ht="18.75" hidden="1" customHeight="1">
      <c r="A453" s="58" t="s">
        <v>425</v>
      </c>
      <c r="B453" s="267"/>
      <c r="C453" s="114" t="s">
        <v>61</v>
      </c>
      <c r="D453" s="115" t="s">
        <v>172</v>
      </c>
      <c r="E453" s="115" t="s">
        <v>113</v>
      </c>
      <c r="F453" s="24">
        <v>5153</v>
      </c>
      <c r="G453" s="24">
        <f t="shared" si="23"/>
        <v>5669</v>
      </c>
      <c r="H453" s="24">
        <f t="shared" si="24"/>
        <v>6689.42</v>
      </c>
      <c r="I453" s="103"/>
      <c r="J453" s="349"/>
      <c r="K453" s="39"/>
      <c r="L453" s="40"/>
      <c r="M453" s="40"/>
      <c r="N453" s="40"/>
      <c r="O453" s="40"/>
      <c r="P453" s="40"/>
      <c r="Q453" s="40"/>
      <c r="R453" s="20"/>
      <c r="S453" s="20"/>
    </row>
    <row r="454" spans="1:19" s="10" customFormat="1" ht="18.75" hidden="1" customHeight="1">
      <c r="A454" s="58" t="s">
        <v>426</v>
      </c>
      <c r="B454" s="267"/>
      <c r="C454" s="114" t="s">
        <v>62</v>
      </c>
      <c r="D454" s="115" t="s">
        <v>172</v>
      </c>
      <c r="E454" s="115" t="s">
        <v>113</v>
      </c>
      <c r="F454" s="24">
        <v>4003</v>
      </c>
      <c r="G454" s="24">
        <f t="shared" si="23"/>
        <v>4404</v>
      </c>
      <c r="H454" s="24">
        <f t="shared" si="24"/>
        <v>5196.7199999999993</v>
      </c>
      <c r="I454" s="103"/>
      <c r="J454" s="349"/>
      <c r="K454" s="39"/>
      <c r="L454" s="40"/>
      <c r="M454" s="40"/>
      <c r="N454" s="40"/>
      <c r="O454" s="40"/>
      <c r="P454" s="40"/>
      <c r="Q454" s="40"/>
      <c r="R454" s="20"/>
      <c r="S454" s="20"/>
    </row>
    <row r="455" spans="1:19" s="10" customFormat="1" ht="18.75" hidden="1" customHeight="1">
      <c r="A455" s="58" t="s">
        <v>427</v>
      </c>
      <c r="B455" s="267"/>
      <c r="C455" s="114" t="s">
        <v>63</v>
      </c>
      <c r="D455" s="115" t="s">
        <v>172</v>
      </c>
      <c r="E455" s="115" t="s">
        <v>113</v>
      </c>
      <c r="F455" s="24">
        <v>4291</v>
      </c>
      <c r="G455" s="24">
        <f t="shared" si="23"/>
        <v>4721</v>
      </c>
      <c r="H455" s="24">
        <f t="shared" si="24"/>
        <v>5570.78</v>
      </c>
      <c r="I455" s="103"/>
      <c r="J455" s="349"/>
      <c r="K455" s="39"/>
      <c r="L455" s="40"/>
      <c r="M455" s="40"/>
      <c r="N455" s="40"/>
      <c r="O455" s="40"/>
      <c r="P455" s="40"/>
      <c r="Q455" s="40"/>
      <c r="R455" s="20"/>
      <c r="S455" s="20"/>
    </row>
    <row r="456" spans="1:19" s="10" customFormat="1" ht="18.75" hidden="1" customHeight="1">
      <c r="A456" s="58" t="s">
        <v>428</v>
      </c>
      <c r="B456" s="267"/>
      <c r="C456" s="114" t="s">
        <v>64</v>
      </c>
      <c r="D456" s="115" t="s">
        <v>172</v>
      </c>
      <c r="E456" s="115" t="s">
        <v>113</v>
      </c>
      <c r="F456" s="24">
        <v>4866</v>
      </c>
      <c r="G456" s="24">
        <f t="shared" si="23"/>
        <v>5353</v>
      </c>
      <c r="H456" s="24">
        <f t="shared" si="24"/>
        <v>6316.54</v>
      </c>
      <c r="I456" s="103"/>
      <c r="J456" s="349"/>
      <c r="K456" s="39"/>
      <c r="L456" s="40"/>
      <c r="M456" s="40"/>
      <c r="N456" s="40"/>
      <c r="O456" s="40"/>
      <c r="P456" s="40"/>
      <c r="Q456" s="40"/>
      <c r="R456" s="20"/>
      <c r="S456" s="20"/>
    </row>
    <row r="457" spans="1:19" s="10" customFormat="1" ht="18.75" hidden="1" customHeight="1">
      <c r="A457" s="58" t="s">
        <v>429</v>
      </c>
      <c r="B457" s="267"/>
      <c r="C457" s="114" t="s">
        <v>65</v>
      </c>
      <c r="D457" s="115" t="s">
        <v>172</v>
      </c>
      <c r="E457" s="115" t="s">
        <v>113</v>
      </c>
      <c r="F457" s="24">
        <v>4291</v>
      </c>
      <c r="G457" s="24">
        <f t="shared" si="23"/>
        <v>4721</v>
      </c>
      <c r="H457" s="24">
        <f t="shared" si="24"/>
        <v>5570.78</v>
      </c>
      <c r="I457" s="103"/>
      <c r="J457" s="349"/>
      <c r="K457" s="39"/>
      <c r="L457" s="40"/>
      <c r="M457" s="40"/>
      <c r="N457" s="40"/>
      <c r="O457" s="40"/>
      <c r="P457" s="40"/>
      <c r="Q457" s="40"/>
      <c r="R457" s="20"/>
      <c r="S457" s="20"/>
    </row>
    <row r="458" spans="1:19" s="10" customFormat="1" ht="18.75" hidden="1" customHeight="1">
      <c r="A458" s="58" t="s">
        <v>430</v>
      </c>
      <c r="B458" s="267"/>
      <c r="C458" s="114" t="s">
        <v>154</v>
      </c>
      <c r="D458" s="115" t="s">
        <v>172</v>
      </c>
      <c r="E458" s="115" t="s">
        <v>113</v>
      </c>
      <c r="F458" s="24">
        <v>4866</v>
      </c>
      <c r="G458" s="24">
        <f t="shared" si="23"/>
        <v>5353</v>
      </c>
      <c r="H458" s="24">
        <f t="shared" si="24"/>
        <v>6316.54</v>
      </c>
      <c r="I458" s="103"/>
      <c r="J458" s="349"/>
      <c r="K458" s="39"/>
      <c r="L458" s="40"/>
      <c r="M458" s="40"/>
      <c r="N458" s="40"/>
      <c r="O458" s="40"/>
      <c r="P458" s="40"/>
      <c r="Q458" s="40"/>
      <c r="R458" s="20"/>
      <c r="S458" s="20"/>
    </row>
    <row r="459" spans="1:19" s="10" customFormat="1" ht="18.75" hidden="1" customHeight="1">
      <c r="A459" s="58" t="s">
        <v>431</v>
      </c>
      <c r="B459" s="267"/>
      <c r="C459" s="114" t="s">
        <v>66</v>
      </c>
      <c r="D459" s="115" t="s">
        <v>172</v>
      </c>
      <c r="E459" s="115" t="s">
        <v>113</v>
      </c>
      <c r="F459" s="24">
        <v>5153</v>
      </c>
      <c r="G459" s="24">
        <f t="shared" si="23"/>
        <v>5669</v>
      </c>
      <c r="H459" s="24">
        <f t="shared" si="24"/>
        <v>6689.42</v>
      </c>
      <c r="I459" s="103"/>
      <c r="J459" s="349"/>
      <c r="K459" s="39"/>
      <c r="L459" s="40"/>
      <c r="M459" s="40"/>
      <c r="N459" s="40"/>
      <c r="O459" s="40"/>
      <c r="P459" s="40"/>
      <c r="Q459" s="40"/>
      <c r="R459" s="20"/>
      <c r="S459" s="20"/>
    </row>
    <row r="460" spans="1:19" s="10" customFormat="1" ht="18.75" hidden="1" customHeight="1">
      <c r="A460" s="58" t="s">
        <v>432</v>
      </c>
      <c r="B460" s="267"/>
      <c r="C460" s="114" t="s">
        <v>67</v>
      </c>
      <c r="D460" s="115" t="s">
        <v>172</v>
      </c>
      <c r="E460" s="115" t="s">
        <v>113</v>
      </c>
      <c r="F460" s="24">
        <v>4866</v>
      </c>
      <c r="G460" s="24">
        <f t="shared" si="23"/>
        <v>5353</v>
      </c>
      <c r="H460" s="24">
        <f t="shared" si="24"/>
        <v>6316.54</v>
      </c>
      <c r="I460" s="103"/>
      <c r="J460" s="349"/>
      <c r="K460" s="39"/>
      <c r="L460" s="40"/>
      <c r="M460" s="40"/>
      <c r="N460" s="40"/>
      <c r="O460" s="40"/>
      <c r="P460" s="40"/>
      <c r="Q460" s="40"/>
      <c r="R460" s="20"/>
      <c r="S460" s="20"/>
    </row>
    <row r="461" spans="1:19" s="10" customFormat="1" ht="18.75" hidden="1" customHeight="1">
      <c r="A461" s="58" t="s">
        <v>433</v>
      </c>
      <c r="B461" s="267"/>
      <c r="C461" s="114" t="s">
        <v>68</v>
      </c>
      <c r="D461" s="115" t="s">
        <v>172</v>
      </c>
      <c r="E461" s="115" t="s">
        <v>113</v>
      </c>
      <c r="F461" s="24">
        <v>5153</v>
      </c>
      <c r="G461" s="24">
        <f t="shared" si="23"/>
        <v>5669</v>
      </c>
      <c r="H461" s="24">
        <f t="shared" si="24"/>
        <v>6689.42</v>
      </c>
      <c r="I461" s="103"/>
      <c r="J461" s="349"/>
      <c r="K461" s="39"/>
      <c r="L461" s="40"/>
      <c r="M461" s="40"/>
      <c r="N461" s="40"/>
      <c r="O461" s="40"/>
      <c r="P461" s="40"/>
      <c r="Q461" s="40"/>
      <c r="R461" s="20"/>
      <c r="S461" s="20"/>
    </row>
    <row r="462" spans="1:19" s="10" customFormat="1" ht="18.75" hidden="1" customHeight="1">
      <c r="A462" s="58" t="s">
        <v>434</v>
      </c>
      <c r="B462" s="267"/>
      <c r="C462" s="114" t="s">
        <v>69</v>
      </c>
      <c r="D462" s="115" t="s">
        <v>172</v>
      </c>
      <c r="E462" s="115" t="s">
        <v>113</v>
      </c>
      <c r="F462" s="24">
        <v>4578</v>
      </c>
      <c r="G462" s="24">
        <f t="shared" si="23"/>
        <v>5036</v>
      </c>
      <c r="H462" s="24">
        <f t="shared" si="24"/>
        <v>5942.48</v>
      </c>
      <c r="I462" s="103"/>
      <c r="J462" s="349"/>
      <c r="K462" s="39"/>
      <c r="L462" s="40"/>
      <c r="M462" s="40"/>
      <c r="N462" s="40"/>
      <c r="O462" s="40"/>
      <c r="P462" s="40"/>
      <c r="Q462" s="40"/>
      <c r="R462" s="20"/>
      <c r="S462" s="20"/>
    </row>
    <row r="463" spans="1:19" s="10" customFormat="1" ht="18.75" hidden="1" customHeight="1">
      <c r="A463" s="58" t="s">
        <v>435</v>
      </c>
      <c r="B463" s="267"/>
      <c r="C463" s="114" t="s">
        <v>155</v>
      </c>
      <c r="D463" s="115" t="s">
        <v>172</v>
      </c>
      <c r="E463" s="115" t="s">
        <v>113</v>
      </c>
      <c r="F463" s="24">
        <v>5441</v>
      </c>
      <c r="G463" s="24">
        <f t="shared" si="23"/>
        <v>5986</v>
      </c>
      <c r="H463" s="24">
        <f t="shared" si="24"/>
        <v>7063.48</v>
      </c>
      <c r="I463" s="103"/>
      <c r="J463" s="349"/>
      <c r="K463" s="39"/>
      <c r="L463" s="40"/>
      <c r="M463" s="40"/>
      <c r="N463" s="40"/>
      <c r="O463" s="40"/>
      <c r="P463" s="40"/>
      <c r="Q463" s="40"/>
      <c r="R463" s="20"/>
      <c r="S463" s="20"/>
    </row>
    <row r="464" spans="1:19" s="10" customFormat="1" ht="18.75" hidden="1" customHeight="1">
      <c r="A464" s="58" t="s">
        <v>436</v>
      </c>
      <c r="B464" s="267"/>
      <c r="C464" s="114" t="s">
        <v>29</v>
      </c>
      <c r="D464" s="115" t="s">
        <v>172</v>
      </c>
      <c r="E464" s="115" t="s">
        <v>113</v>
      </c>
      <c r="F464" s="24">
        <v>5728</v>
      </c>
      <c r="G464" s="24">
        <f t="shared" si="23"/>
        <v>6301</v>
      </c>
      <c r="H464" s="24">
        <f t="shared" si="24"/>
        <v>7435.1799999999994</v>
      </c>
      <c r="I464" s="103"/>
      <c r="J464" s="349"/>
      <c r="K464" s="39"/>
      <c r="L464" s="40"/>
      <c r="M464" s="40"/>
      <c r="N464" s="40"/>
      <c r="O464" s="40"/>
      <c r="P464" s="40"/>
      <c r="Q464" s="40"/>
      <c r="R464" s="20"/>
      <c r="S464" s="20"/>
    </row>
    <row r="465" spans="1:19" s="10" customFormat="1" ht="18.75" hidden="1" customHeight="1">
      <c r="A465" s="58" t="s">
        <v>437</v>
      </c>
      <c r="B465" s="267"/>
      <c r="C465" s="114" t="s">
        <v>70</v>
      </c>
      <c r="D465" s="115" t="s">
        <v>172</v>
      </c>
      <c r="E465" s="115" t="s">
        <v>113</v>
      </c>
      <c r="F465" s="24">
        <v>4866</v>
      </c>
      <c r="G465" s="24">
        <f t="shared" si="23"/>
        <v>5353</v>
      </c>
      <c r="H465" s="24">
        <f t="shared" si="24"/>
        <v>6316.54</v>
      </c>
      <c r="I465" s="103"/>
      <c r="J465" s="349"/>
      <c r="K465" s="39"/>
      <c r="L465" s="40"/>
      <c r="M465" s="40"/>
      <c r="N465" s="40"/>
      <c r="O465" s="40"/>
      <c r="P465" s="40"/>
      <c r="Q465" s="40"/>
      <c r="R465" s="20"/>
      <c r="S465" s="20"/>
    </row>
    <row r="466" spans="1:19" s="10" customFormat="1" ht="18.75" hidden="1" customHeight="1">
      <c r="A466" s="58" t="s">
        <v>438</v>
      </c>
      <c r="B466" s="267"/>
      <c r="C466" s="114" t="s">
        <v>71</v>
      </c>
      <c r="D466" s="115" t="s">
        <v>172</v>
      </c>
      <c r="E466" s="115" t="s">
        <v>113</v>
      </c>
      <c r="F466" s="24">
        <v>5153</v>
      </c>
      <c r="G466" s="24">
        <f t="shared" si="23"/>
        <v>5669</v>
      </c>
      <c r="H466" s="24">
        <f t="shared" si="24"/>
        <v>6689.42</v>
      </c>
      <c r="I466" s="103"/>
      <c r="J466" s="349"/>
      <c r="K466" s="39"/>
      <c r="L466" s="40"/>
      <c r="M466" s="40"/>
      <c r="N466" s="40"/>
      <c r="O466" s="40"/>
      <c r="P466" s="40"/>
      <c r="Q466" s="40"/>
      <c r="R466" s="20"/>
      <c r="S466" s="20"/>
    </row>
    <row r="467" spans="1:19" s="10" customFormat="1" ht="18.75" hidden="1" customHeight="1">
      <c r="A467" s="58" t="s">
        <v>439</v>
      </c>
      <c r="B467" s="267"/>
      <c r="C467" s="114" t="s">
        <v>72</v>
      </c>
      <c r="D467" s="115" t="s">
        <v>172</v>
      </c>
      <c r="E467" s="115" t="s">
        <v>113</v>
      </c>
      <c r="F467" s="24">
        <v>5297</v>
      </c>
      <c r="G467" s="24">
        <f t="shared" si="23"/>
        <v>5827</v>
      </c>
      <c r="H467" s="24">
        <f t="shared" si="24"/>
        <v>6875.86</v>
      </c>
      <c r="I467" s="103"/>
      <c r="J467" s="349"/>
      <c r="K467" s="39"/>
      <c r="L467" s="40"/>
      <c r="M467" s="40"/>
      <c r="N467" s="40"/>
      <c r="O467" s="40"/>
      <c r="P467" s="40"/>
      <c r="Q467" s="40"/>
      <c r="R467" s="20"/>
      <c r="S467" s="20"/>
    </row>
    <row r="468" spans="1:19" s="10" customFormat="1" ht="18.75" hidden="1" customHeight="1">
      <c r="A468" s="58" t="s">
        <v>440</v>
      </c>
      <c r="B468" s="267"/>
      <c r="C468" s="114" t="s">
        <v>73</v>
      </c>
      <c r="D468" s="115" t="s">
        <v>172</v>
      </c>
      <c r="E468" s="115" t="s">
        <v>113</v>
      </c>
      <c r="F468" s="24">
        <v>5153</v>
      </c>
      <c r="G468" s="24">
        <f t="shared" si="23"/>
        <v>5669</v>
      </c>
      <c r="H468" s="24">
        <f t="shared" si="24"/>
        <v>6689.42</v>
      </c>
      <c r="I468" s="103"/>
      <c r="J468" s="349"/>
      <c r="K468" s="39"/>
      <c r="L468" s="40"/>
      <c r="M468" s="40"/>
      <c r="N468" s="40"/>
      <c r="O468" s="40"/>
      <c r="P468" s="40"/>
      <c r="Q468" s="40"/>
      <c r="R468" s="20"/>
      <c r="S468" s="20"/>
    </row>
    <row r="469" spans="1:19" s="10" customFormat="1" ht="18.75" hidden="1" customHeight="1">
      <c r="A469" s="58" t="s">
        <v>441</v>
      </c>
      <c r="B469" s="267"/>
      <c r="C469" s="114" t="s">
        <v>74</v>
      </c>
      <c r="D469" s="115" t="s">
        <v>172</v>
      </c>
      <c r="E469" s="115" t="s">
        <v>113</v>
      </c>
      <c r="F469" s="24">
        <v>6016</v>
      </c>
      <c r="G469" s="24">
        <f t="shared" si="23"/>
        <v>6618</v>
      </c>
      <c r="H469" s="24">
        <f t="shared" si="24"/>
        <v>7809.24</v>
      </c>
      <c r="I469" s="103"/>
      <c r="J469" s="349"/>
      <c r="K469" s="39"/>
      <c r="L469" s="40"/>
      <c r="M469" s="40"/>
      <c r="N469" s="40"/>
      <c r="O469" s="40"/>
      <c r="P469" s="40"/>
      <c r="Q469" s="40"/>
      <c r="R469" s="20"/>
      <c r="S469" s="20"/>
    </row>
    <row r="470" spans="1:19" s="10" customFormat="1" ht="18.75" hidden="1" customHeight="1">
      <c r="A470" s="58" t="s">
        <v>442</v>
      </c>
      <c r="B470" s="267"/>
      <c r="C470" s="114" t="s">
        <v>21</v>
      </c>
      <c r="D470" s="115" t="s">
        <v>172</v>
      </c>
      <c r="E470" s="115" t="s">
        <v>113</v>
      </c>
      <c r="F470" s="24">
        <v>6878</v>
      </c>
      <c r="G470" s="24">
        <f t="shared" si="23"/>
        <v>7566</v>
      </c>
      <c r="H470" s="24">
        <f t="shared" si="24"/>
        <v>8927.8799999999992</v>
      </c>
      <c r="I470" s="103"/>
      <c r="J470" s="349"/>
      <c r="K470" s="39"/>
      <c r="L470" s="40"/>
      <c r="M470" s="40"/>
      <c r="N470" s="40"/>
      <c r="O470" s="40"/>
      <c r="P470" s="40"/>
      <c r="Q470" s="40"/>
      <c r="R470" s="20"/>
      <c r="S470" s="20"/>
    </row>
    <row r="471" spans="1:19" s="10" customFormat="1" ht="18.75" hidden="1" customHeight="1">
      <c r="A471" s="58" t="s">
        <v>443</v>
      </c>
      <c r="B471" s="267"/>
      <c r="C471" s="114" t="s">
        <v>156</v>
      </c>
      <c r="D471" s="115" t="s">
        <v>172</v>
      </c>
      <c r="E471" s="115" t="s">
        <v>113</v>
      </c>
      <c r="F471" s="24">
        <v>5728</v>
      </c>
      <c r="G471" s="24">
        <f t="shared" si="23"/>
        <v>6301</v>
      </c>
      <c r="H471" s="24">
        <f t="shared" si="24"/>
        <v>7435.1799999999994</v>
      </c>
      <c r="I471" s="103"/>
      <c r="J471" s="349"/>
      <c r="K471" s="39"/>
      <c r="L471" s="40"/>
      <c r="M471" s="40"/>
      <c r="N471" s="40"/>
      <c r="O471" s="40"/>
      <c r="P471" s="40"/>
      <c r="Q471" s="40"/>
      <c r="R471" s="20"/>
      <c r="S471" s="20"/>
    </row>
    <row r="472" spans="1:19" s="10" customFormat="1" ht="18.75" hidden="1" customHeight="1">
      <c r="A472" s="58" t="s">
        <v>444</v>
      </c>
      <c r="B472" s="267"/>
      <c r="C472" s="114" t="s">
        <v>75</v>
      </c>
      <c r="D472" s="115" t="s">
        <v>172</v>
      </c>
      <c r="E472" s="115" t="s">
        <v>113</v>
      </c>
      <c r="F472" s="24">
        <v>7741</v>
      </c>
      <c r="G472" s="24">
        <f t="shared" si="23"/>
        <v>8516</v>
      </c>
      <c r="H472" s="24">
        <f t="shared" si="24"/>
        <v>10048.879999999999</v>
      </c>
      <c r="I472" s="103"/>
      <c r="J472" s="349"/>
      <c r="K472" s="39"/>
      <c r="L472" s="40"/>
      <c r="M472" s="40"/>
      <c r="N472" s="40"/>
      <c r="O472" s="40"/>
      <c r="P472" s="40"/>
      <c r="Q472" s="40"/>
      <c r="R472" s="20"/>
      <c r="S472" s="20"/>
    </row>
    <row r="473" spans="1:19" s="10" customFormat="1" ht="18.75" hidden="1" customHeight="1">
      <c r="A473" s="58" t="s">
        <v>445</v>
      </c>
      <c r="B473" s="267"/>
      <c r="C473" s="114" t="s">
        <v>158</v>
      </c>
      <c r="D473" s="115" t="s">
        <v>172</v>
      </c>
      <c r="E473" s="115" t="s">
        <v>113</v>
      </c>
      <c r="F473" s="24">
        <v>6303</v>
      </c>
      <c r="G473" s="24">
        <f t="shared" si="23"/>
        <v>6934</v>
      </c>
      <c r="H473" s="24">
        <f t="shared" si="24"/>
        <v>8182.12</v>
      </c>
      <c r="I473" s="103"/>
      <c r="J473" s="349"/>
      <c r="K473" s="39"/>
      <c r="L473" s="40"/>
      <c r="M473" s="40"/>
      <c r="N473" s="40"/>
      <c r="O473" s="40"/>
      <c r="P473" s="40"/>
      <c r="Q473" s="40"/>
      <c r="R473" s="20"/>
      <c r="S473" s="20"/>
    </row>
    <row r="474" spans="1:19" s="10" customFormat="1" ht="18.75" hidden="1" customHeight="1">
      <c r="A474" s="58" t="s">
        <v>446</v>
      </c>
      <c r="B474" s="267"/>
      <c r="C474" s="114" t="s">
        <v>30</v>
      </c>
      <c r="D474" s="115" t="s">
        <v>172</v>
      </c>
      <c r="E474" s="115" t="s">
        <v>113</v>
      </c>
      <c r="F474" s="24">
        <v>6303</v>
      </c>
      <c r="G474" s="24">
        <f t="shared" ref="G474:G485" si="25">ROUNDUP((F474*1.1),0)</f>
        <v>6934</v>
      </c>
      <c r="H474" s="24">
        <f t="shared" ref="H474:H485" si="26">G474*1.18</f>
        <v>8182.12</v>
      </c>
      <c r="I474" s="103"/>
      <c r="J474" s="349"/>
      <c r="K474" s="39"/>
      <c r="L474" s="40"/>
      <c r="M474" s="40"/>
      <c r="N474" s="40"/>
      <c r="O474" s="40"/>
      <c r="P474" s="40"/>
      <c r="Q474" s="40"/>
      <c r="R474" s="20"/>
      <c r="S474" s="20"/>
    </row>
    <row r="475" spans="1:19" s="10" customFormat="1" ht="18.75" hidden="1" customHeight="1">
      <c r="A475" s="58" t="s">
        <v>447</v>
      </c>
      <c r="B475" s="267"/>
      <c r="C475" s="114" t="s">
        <v>76</v>
      </c>
      <c r="D475" s="115" t="s">
        <v>172</v>
      </c>
      <c r="E475" s="115" t="s">
        <v>113</v>
      </c>
      <c r="F475" s="24">
        <v>6591</v>
      </c>
      <c r="G475" s="24">
        <f t="shared" si="25"/>
        <v>7251</v>
      </c>
      <c r="H475" s="24">
        <f t="shared" si="26"/>
        <v>8556.18</v>
      </c>
      <c r="I475" s="103"/>
      <c r="J475" s="349"/>
      <c r="K475" s="39"/>
      <c r="L475" s="40"/>
      <c r="M475" s="40"/>
      <c r="N475" s="40"/>
      <c r="O475" s="40"/>
      <c r="P475" s="40"/>
      <c r="Q475" s="40"/>
      <c r="R475" s="20"/>
      <c r="S475" s="20"/>
    </row>
    <row r="476" spans="1:19" s="10" customFormat="1" ht="18.75" hidden="1" customHeight="1">
      <c r="A476" s="58" t="s">
        <v>448</v>
      </c>
      <c r="B476" s="267"/>
      <c r="C476" s="114" t="s">
        <v>20</v>
      </c>
      <c r="D476" s="115" t="s">
        <v>172</v>
      </c>
      <c r="E476" s="115" t="s">
        <v>113</v>
      </c>
      <c r="F476" s="24">
        <v>6303</v>
      </c>
      <c r="G476" s="24">
        <f t="shared" si="25"/>
        <v>6934</v>
      </c>
      <c r="H476" s="24">
        <f t="shared" si="26"/>
        <v>8182.12</v>
      </c>
      <c r="I476" s="103"/>
      <c r="J476" s="349"/>
      <c r="K476" s="39"/>
      <c r="L476" s="40"/>
      <c r="M476" s="40"/>
      <c r="N476" s="40"/>
      <c r="O476" s="40"/>
      <c r="P476" s="40"/>
      <c r="Q476" s="40"/>
      <c r="R476" s="20"/>
      <c r="S476" s="20"/>
    </row>
    <row r="477" spans="1:19" s="10" customFormat="1" ht="18.75" hidden="1" customHeight="1">
      <c r="A477" s="58" t="s">
        <v>449</v>
      </c>
      <c r="B477" s="267"/>
      <c r="C477" s="114" t="s">
        <v>157</v>
      </c>
      <c r="D477" s="115" t="s">
        <v>172</v>
      </c>
      <c r="E477" s="115" t="s">
        <v>113</v>
      </c>
      <c r="F477" s="24">
        <v>6591</v>
      </c>
      <c r="G477" s="24">
        <f t="shared" si="25"/>
        <v>7251</v>
      </c>
      <c r="H477" s="24">
        <f t="shared" si="26"/>
        <v>8556.18</v>
      </c>
      <c r="I477" s="103"/>
      <c r="J477" s="349"/>
      <c r="K477" s="39"/>
      <c r="L477" s="40"/>
      <c r="M477" s="40"/>
      <c r="N477" s="40"/>
      <c r="O477" s="40"/>
      <c r="P477" s="40"/>
      <c r="Q477" s="40"/>
      <c r="R477" s="20"/>
      <c r="S477" s="20"/>
    </row>
    <row r="478" spans="1:19" s="10" customFormat="1" ht="18.75" hidden="1" customHeight="1">
      <c r="A478" s="58" t="s">
        <v>450</v>
      </c>
      <c r="B478" s="267"/>
      <c r="C478" s="114" t="s">
        <v>77</v>
      </c>
      <c r="D478" s="115" t="s">
        <v>172</v>
      </c>
      <c r="E478" s="115" t="s">
        <v>113</v>
      </c>
      <c r="F478" s="24">
        <v>6591</v>
      </c>
      <c r="G478" s="24">
        <f t="shared" si="25"/>
        <v>7251</v>
      </c>
      <c r="H478" s="24">
        <f t="shared" si="26"/>
        <v>8556.18</v>
      </c>
      <c r="I478" s="103"/>
      <c r="J478" s="349"/>
      <c r="K478" s="39"/>
      <c r="L478" s="40"/>
      <c r="M478" s="40"/>
      <c r="N478" s="40"/>
      <c r="O478" s="40"/>
      <c r="P478" s="40"/>
      <c r="Q478" s="40"/>
      <c r="R478" s="20"/>
      <c r="S478" s="20"/>
    </row>
    <row r="479" spans="1:19" s="10" customFormat="1" ht="18.75" hidden="1" customHeight="1">
      <c r="A479" s="58" t="s">
        <v>451</v>
      </c>
      <c r="B479" s="267"/>
      <c r="C479" s="114" t="s">
        <v>26</v>
      </c>
      <c r="D479" s="115" t="s">
        <v>172</v>
      </c>
      <c r="E479" s="115" t="s">
        <v>113</v>
      </c>
      <c r="F479" s="24">
        <v>6878</v>
      </c>
      <c r="G479" s="24">
        <f t="shared" si="25"/>
        <v>7566</v>
      </c>
      <c r="H479" s="24">
        <f t="shared" si="26"/>
        <v>8927.8799999999992</v>
      </c>
      <c r="I479" s="103"/>
      <c r="J479" s="349"/>
      <c r="K479" s="39"/>
      <c r="L479" s="40"/>
      <c r="M479" s="40"/>
      <c r="N479" s="40"/>
      <c r="O479" s="40"/>
      <c r="P479" s="40"/>
      <c r="Q479" s="40"/>
      <c r="R479" s="20"/>
      <c r="S479" s="20"/>
    </row>
    <row r="480" spans="1:19" s="10" customFormat="1" ht="18.75" hidden="1" customHeight="1">
      <c r="A480" s="58" t="s">
        <v>452</v>
      </c>
      <c r="B480" s="267"/>
      <c r="C480" s="114" t="s">
        <v>78</v>
      </c>
      <c r="D480" s="115" t="s">
        <v>172</v>
      </c>
      <c r="E480" s="115" t="s">
        <v>113</v>
      </c>
      <c r="F480" s="24">
        <v>7453</v>
      </c>
      <c r="G480" s="24">
        <f t="shared" si="25"/>
        <v>8199</v>
      </c>
      <c r="H480" s="24">
        <f t="shared" si="26"/>
        <v>9674.82</v>
      </c>
      <c r="I480" s="103"/>
      <c r="J480" s="349"/>
      <c r="K480" s="39"/>
      <c r="L480" s="40"/>
      <c r="M480" s="40"/>
      <c r="N480" s="40"/>
      <c r="O480" s="40"/>
      <c r="P480" s="40"/>
      <c r="Q480" s="40"/>
      <c r="R480" s="20"/>
      <c r="S480" s="20"/>
    </row>
    <row r="481" spans="1:236" s="10" customFormat="1" ht="18.75" hidden="1" customHeight="1">
      <c r="A481" s="58" t="s">
        <v>453</v>
      </c>
      <c r="B481" s="267"/>
      <c r="C481" s="114" t="s">
        <v>79</v>
      </c>
      <c r="D481" s="115" t="s">
        <v>172</v>
      </c>
      <c r="E481" s="115" t="s">
        <v>113</v>
      </c>
      <c r="F481" s="24">
        <v>7453</v>
      </c>
      <c r="G481" s="24">
        <f t="shared" si="25"/>
        <v>8199</v>
      </c>
      <c r="H481" s="24">
        <f t="shared" si="26"/>
        <v>9674.82</v>
      </c>
      <c r="I481" s="103"/>
      <c r="J481" s="349"/>
      <c r="K481" s="39"/>
      <c r="L481" s="40"/>
      <c r="M481" s="40"/>
      <c r="N481" s="40"/>
      <c r="O481" s="40"/>
      <c r="P481" s="40"/>
      <c r="Q481" s="40"/>
      <c r="R481" s="20"/>
      <c r="S481" s="20"/>
    </row>
    <row r="482" spans="1:236" s="10" customFormat="1" ht="18.75" hidden="1" customHeight="1">
      <c r="A482" s="58" t="s">
        <v>454</v>
      </c>
      <c r="B482" s="267"/>
      <c r="C482" s="114" t="s">
        <v>23</v>
      </c>
      <c r="D482" s="115" t="s">
        <v>172</v>
      </c>
      <c r="E482" s="115" t="s">
        <v>113</v>
      </c>
      <c r="F482" s="24">
        <v>7453</v>
      </c>
      <c r="G482" s="24">
        <f t="shared" si="25"/>
        <v>8199</v>
      </c>
      <c r="H482" s="24">
        <f t="shared" si="26"/>
        <v>9674.82</v>
      </c>
      <c r="I482" s="103"/>
      <c r="J482" s="349"/>
      <c r="K482" s="39"/>
      <c r="L482" s="40"/>
      <c r="M482" s="40"/>
      <c r="N482" s="40"/>
      <c r="O482" s="40"/>
      <c r="P482" s="40"/>
      <c r="Q482" s="40"/>
      <c r="R482" s="20"/>
      <c r="S482" s="20"/>
    </row>
    <row r="483" spans="1:236" s="10" customFormat="1" ht="18.75" hidden="1" customHeight="1">
      <c r="A483" s="58" t="s">
        <v>455</v>
      </c>
      <c r="B483" s="267"/>
      <c r="C483" s="114" t="s">
        <v>80</v>
      </c>
      <c r="D483" s="115" t="s">
        <v>172</v>
      </c>
      <c r="E483" s="115" t="s">
        <v>113</v>
      </c>
      <c r="F483" s="24">
        <v>8028</v>
      </c>
      <c r="G483" s="24">
        <f t="shared" si="25"/>
        <v>8831</v>
      </c>
      <c r="H483" s="24">
        <f t="shared" si="26"/>
        <v>10420.58</v>
      </c>
      <c r="I483" s="103"/>
      <c r="J483" s="349"/>
      <c r="K483" s="39"/>
      <c r="L483" s="40"/>
      <c r="M483" s="40"/>
      <c r="N483" s="40"/>
      <c r="O483" s="40"/>
      <c r="P483" s="40"/>
      <c r="Q483" s="40"/>
      <c r="R483" s="20"/>
      <c r="S483" s="20"/>
    </row>
    <row r="484" spans="1:236" s="10" customFormat="1" ht="18.75" hidden="1" customHeight="1">
      <c r="A484" s="58" t="s">
        <v>456</v>
      </c>
      <c r="B484" s="267"/>
      <c r="C484" s="114" t="s">
        <v>22</v>
      </c>
      <c r="D484" s="115" t="s">
        <v>172</v>
      </c>
      <c r="E484" s="115" t="s">
        <v>113</v>
      </c>
      <c r="F484" s="24">
        <v>8316</v>
      </c>
      <c r="G484" s="24">
        <f t="shared" si="25"/>
        <v>9148</v>
      </c>
      <c r="H484" s="24">
        <f t="shared" si="26"/>
        <v>10794.64</v>
      </c>
      <c r="I484" s="103"/>
      <c r="J484" s="349"/>
      <c r="K484" s="39"/>
      <c r="L484" s="40"/>
      <c r="M484" s="40"/>
      <c r="N484" s="40"/>
      <c r="O484" s="40"/>
      <c r="P484" s="40"/>
      <c r="Q484" s="40"/>
      <c r="R484" s="20"/>
      <c r="S484" s="20"/>
    </row>
    <row r="485" spans="1:236" s="10" customFormat="1" ht="18.75" hidden="1" customHeight="1">
      <c r="A485" s="58" t="s">
        <v>457</v>
      </c>
      <c r="B485" s="267"/>
      <c r="C485" s="114" t="s">
        <v>81</v>
      </c>
      <c r="D485" s="115" t="s">
        <v>172</v>
      </c>
      <c r="E485" s="115" t="s">
        <v>113</v>
      </c>
      <c r="F485" s="24">
        <v>3428</v>
      </c>
      <c r="G485" s="24">
        <f t="shared" si="25"/>
        <v>3771</v>
      </c>
      <c r="H485" s="24">
        <f t="shared" si="26"/>
        <v>4449.78</v>
      </c>
      <c r="I485" s="103"/>
      <c r="J485" s="349"/>
      <c r="K485" s="39"/>
      <c r="L485" s="40"/>
      <c r="M485" s="40"/>
      <c r="N485" s="40"/>
      <c r="O485" s="40"/>
      <c r="P485" s="40"/>
      <c r="Q485" s="40"/>
      <c r="R485" s="20"/>
      <c r="S485" s="20"/>
    </row>
    <row r="486" spans="1:236" s="10" customFormat="1" ht="18.75" hidden="1" customHeight="1">
      <c r="A486" s="58" t="s">
        <v>458</v>
      </c>
      <c r="B486" s="267"/>
      <c r="C486" s="116" t="s">
        <v>181</v>
      </c>
      <c r="D486" s="115" t="s">
        <v>172</v>
      </c>
      <c r="E486" s="115" t="s">
        <v>113</v>
      </c>
      <c r="F486" s="24">
        <v>6053</v>
      </c>
      <c r="G486" s="24">
        <f>ROUNDUP((F486*1.1),0)</f>
        <v>6659</v>
      </c>
      <c r="H486" s="24">
        <f>G486*1.18</f>
        <v>7857.62</v>
      </c>
      <c r="I486" s="103"/>
      <c r="J486" s="349"/>
      <c r="K486" s="39"/>
      <c r="L486" s="40"/>
      <c r="M486" s="40"/>
      <c r="N486" s="40"/>
      <c r="O486" s="40"/>
      <c r="P486" s="40"/>
      <c r="Q486" s="40"/>
      <c r="R486" s="20"/>
      <c r="S486" s="20"/>
    </row>
    <row r="487" spans="1:236" s="10" customFormat="1" ht="18.75" customHeight="1">
      <c r="A487" s="58"/>
      <c r="B487" s="226"/>
      <c r="C487" s="392" t="s">
        <v>845</v>
      </c>
      <c r="D487" s="347" t="s">
        <v>5</v>
      </c>
      <c r="E487" s="271" t="s">
        <v>111</v>
      </c>
      <c r="F487" s="143"/>
      <c r="G487" s="75">
        <v>33560</v>
      </c>
      <c r="H487" s="24">
        <f t="shared" ref="H487:H490" si="27">G487*1.2</f>
        <v>40272</v>
      </c>
      <c r="I487" s="103"/>
      <c r="J487" s="349"/>
      <c r="K487" s="39"/>
      <c r="L487" s="40"/>
      <c r="M487" s="40"/>
      <c r="N487" s="40"/>
      <c r="O487" s="40"/>
      <c r="P487" s="40"/>
      <c r="Q487" s="40"/>
      <c r="R487" s="20"/>
      <c r="S487" s="20"/>
    </row>
    <row r="488" spans="1:236" s="10" customFormat="1" ht="18.75" customHeight="1">
      <c r="A488" s="58"/>
      <c r="B488" s="226"/>
      <c r="C488" s="393"/>
      <c r="D488" s="363" t="s">
        <v>5</v>
      </c>
      <c r="E488" s="271" t="s">
        <v>110</v>
      </c>
      <c r="F488" s="143"/>
      <c r="G488" s="75">
        <v>37510</v>
      </c>
      <c r="H488" s="24">
        <f t="shared" si="27"/>
        <v>45012</v>
      </c>
      <c r="I488" s="103"/>
      <c r="J488" s="349"/>
      <c r="K488" s="39"/>
      <c r="L488" s="40"/>
      <c r="M488" s="40"/>
      <c r="N488" s="40"/>
      <c r="O488" s="40"/>
      <c r="P488" s="40"/>
      <c r="Q488" s="40"/>
      <c r="R488" s="20"/>
      <c r="S488" s="20"/>
    </row>
    <row r="489" spans="1:236" s="9" customFormat="1" ht="25.5" customHeight="1">
      <c r="A489" s="256"/>
      <c r="B489" s="315"/>
      <c r="C489" s="315" t="s">
        <v>839</v>
      </c>
      <c r="D489" s="347" t="s">
        <v>5</v>
      </c>
      <c r="E489" s="271" t="s">
        <v>111</v>
      </c>
      <c r="F489" s="143"/>
      <c r="G489" s="75">
        <v>32159</v>
      </c>
      <c r="H489" s="24">
        <f t="shared" si="27"/>
        <v>38590.799999999996</v>
      </c>
      <c r="I489" s="24"/>
      <c r="J489" s="283" t="s">
        <v>840</v>
      </c>
      <c r="K489" s="18"/>
      <c r="L489" s="19"/>
      <c r="M489" s="19"/>
      <c r="N489" s="19"/>
      <c r="O489" s="19"/>
      <c r="P489" s="19"/>
      <c r="Q489" s="19"/>
      <c r="R489" s="20"/>
      <c r="S489" s="20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</row>
    <row r="490" spans="1:236" s="9" customFormat="1" ht="15.75">
      <c r="A490" s="256"/>
      <c r="B490" s="316"/>
      <c r="C490" s="316" t="s">
        <v>698</v>
      </c>
      <c r="D490" s="363" t="s">
        <v>5</v>
      </c>
      <c r="E490" s="271" t="s">
        <v>110</v>
      </c>
      <c r="F490" s="143"/>
      <c r="G490" s="75">
        <v>34806</v>
      </c>
      <c r="H490" s="24">
        <f t="shared" si="27"/>
        <v>41767.199999999997</v>
      </c>
      <c r="I490" s="24"/>
      <c r="J490" s="301"/>
      <c r="K490" s="18"/>
      <c r="L490" s="19"/>
      <c r="M490" s="19"/>
      <c r="N490" s="19"/>
      <c r="O490" s="19"/>
      <c r="P490" s="19"/>
      <c r="Q490" s="19"/>
      <c r="R490" s="20"/>
      <c r="S490" s="20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</row>
    <row r="491" spans="1:236" s="10" customFormat="1" ht="18.75" customHeight="1">
      <c r="A491" s="58" t="s">
        <v>459</v>
      </c>
      <c r="B491" s="257"/>
      <c r="C491" s="268" t="s">
        <v>129</v>
      </c>
      <c r="D491" s="244"/>
      <c r="E491" s="244"/>
      <c r="F491" s="244"/>
      <c r="G491" s="75"/>
      <c r="H491" s="75"/>
      <c r="I491" s="75"/>
      <c r="J491" s="244"/>
      <c r="K491" s="18"/>
      <c r="L491" s="19"/>
      <c r="M491" s="19"/>
      <c r="N491" s="19"/>
      <c r="O491" s="19"/>
      <c r="P491" s="19"/>
      <c r="Q491" s="19"/>
      <c r="R491" s="20"/>
      <c r="S491" s="20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</row>
    <row r="492" spans="1:236" s="10" customFormat="1" ht="18.75" customHeight="1">
      <c r="A492" s="288">
        <v>303</v>
      </c>
      <c r="B492" s="298"/>
      <c r="C492" s="385" t="s">
        <v>82</v>
      </c>
      <c r="D492" s="347" t="s">
        <v>5</v>
      </c>
      <c r="E492" s="23" t="s">
        <v>111</v>
      </c>
      <c r="F492" s="24">
        <v>2824</v>
      </c>
      <c r="G492" s="203">
        <v>3433</v>
      </c>
      <c r="H492" s="24">
        <f t="shared" ref="H492:H555" si="28">G492*1.2</f>
        <v>4119.5999999999995</v>
      </c>
      <c r="I492" s="24"/>
      <c r="J492" s="354" t="s">
        <v>729</v>
      </c>
      <c r="K492" s="18"/>
      <c r="L492" s="19"/>
      <c r="M492" s="19"/>
      <c r="N492" s="19"/>
      <c r="O492" s="19"/>
      <c r="P492" s="19"/>
      <c r="Q492" s="19"/>
      <c r="R492" s="20"/>
      <c r="S492" s="20"/>
      <c r="T492" s="2"/>
      <c r="U492" s="2"/>
      <c r="V492" s="2"/>
      <c r="W492" s="199"/>
      <c r="X492" s="150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</row>
    <row r="493" spans="1:236" s="10" customFormat="1" ht="18.75">
      <c r="A493" s="289"/>
      <c r="B493" s="299"/>
      <c r="C493" s="386"/>
      <c r="D493" s="363"/>
      <c r="E493" s="23" t="s">
        <v>110</v>
      </c>
      <c r="F493" s="24">
        <v>4644</v>
      </c>
      <c r="G493" s="203">
        <v>3690</v>
      </c>
      <c r="H493" s="24">
        <f t="shared" si="28"/>
        <v>4428</v>
      </c>
      <c r="I493" s="24"/>
      <c r="J493" s="355"/>
      <c r="K493" s="18"/>
      <c r="L493" s="19"/>
      <c r="M493" s="19"/>
      <c r="N493" s="19"/>
      <c r="O493" s="19"/>
      <c r="P493" s="19"/>
      <c r="Q493" s="19"/>
      <c r="R493" s="20"/>
      <c r="S493" s="20"/>
      <c r="T493" s="2"/>
      <c r="U493" s="2"/>
      <c r="V493" s="2"/>
      <c r="W493" s="199"/>
      <c r="X493" s="150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</row>
    <row r="494" spans="1:236" s="10" customFormat="1" ht="18.75">
      <c r="A494" s="288">
        <v>304</v>
      </c>
      <c r="B494" s="298"/>
      <c r="C494" s="385" t="s">
        <v>83</v>
      </c>
      <c r="D494" s="347" t="s">
        <v>5</v>
      </c>
      <c r="E494" s="23" t="s">
        <v>111</v>
      </c>
      <c r="F494" s="24">
        <v>3616</v>
      </c>
      <c r="G494" s="203">
        <v>4231</v>
      </c>
      <c r="H494" s="24">
        <f t="shared" si="28"/>
        <v>5077.2</v>
      </c>
      <c r="I494" s="24"/>
      <c r="J494" s="355"/>
      <c r="K494" s="18"/>
      <c r="L494" s="19"/>
      <c r="M494" s="19"/>
      <c r="N494" s="19"/>
      <c r="O494" s="19"/>
      <c r="P494" s="19"/>
      <c r="Q494" s="19"/>
      <c r="R494" s="20"/>
      <c r="S494" s="20"/>
      <c r="T494" s="2"/>
      <c r="U494" s="2"/>
      <c r="V494" s="2"/>
      <c r="W494" s="199"/>
      <c r="X494" s="150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</row>
    <row r="495" spans="1:236" s="10" customFormat="1" ht="18.75">
      <c r="A495" s="289"/>
      <c r="B495" s="299"/>
      <c r="C495" s="386"/>
      <c r="D495" s="363"/>
      <c r="E495" s="23" t="s">
        <v>110</v>
      </c>
      <c r="F495" s="24">
        <v>5454</v>
      </c>
      <c r="G495" s="203">
        <v>5123</v>
      </c>
      <c r="H495" s="24">
        <f t="shared" si="28"/>
        <v>6147.5999999999995</v>
      </c>
      <c r="I495" s="24"/>
      <c r="J495" s="355"/>
      <c r="K495" s="18"/>
      <c r="L495" s="19"/>
      <c r="M495" s="19"/>
      <c r="N495" s="19"/>
      <c r="O495" s="19"/>
      <c r="P495" s="19"/>
      <c r="Q495" s="19"/>
      <c r="R495" s="20"/>
      <c r="S495" s="20"/>
      <c r="T495" s="2"/>
      <c r="U495" s="2"/>
      <c r="V495" s="2"/>
      <c r="W495" s="199"/>
      <c r="X495" s="150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</row>
    <row r="496" spans="1:236" s="10" customFormat="1" ht="18.75" customHeight="1">
      <c r="A496" s="288">
        <v>305</v>
      </c>
      <c r="B496" s="298"/>
      <c r="C496" s="385" t="s">
        <v>742</v>
      </c>
      <c r="D496" s="347" t="s">
        <v>5</v>
      </c>
      <c r="E496" s="23" t="s">
        <v>111</v>
      </c>
      <c r="F496" s="24">
        <v>4408</v>
      </c>
      <c r="G496" s="203">
        <v>5018</v>
      </c>
      <c r="H496" s="24">
        <f t="shared" si="28"/>
        <v>6021.5999999999995</v>
      </c>
      <c r="I496" s="24"/>
      <c r="J496" s="355"/>
      <c r="K496" s="18"/>
      <c r="L496" s="19"/>
      <c r="M496" s="19"/>
      <c r="N496" s="19"/>
      <c r="O496" s="19"/>
      <c r="P496" s="19"/>
      <c r="Q496" s="19"/>
      <c r="R496" s="20"/>
      <c r="S496" s="20"/>
      <c r="T496" s="2"/>
      <c r="U496" s="2"/>
      <c r="V496" s="2"/>
      <c r="W496" s="199"/>
      <c r="X496" s="150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</row>
    <row r="497" spans="1:236" s="10" customFormat="1" ht="18.75">
      <c r="A497" s="289"/>
      <c r="B497" s="299"/>
      <c r="C497" s="386"/>
      <c r="D497" s="363"/>
      <c r="E497" s="23" t="s">
        <v>110</v>
      </c>
      <c r="F497" s="24">
        <v>6721</v>
      </c>
      <c r="G497" s="203">
        <v>5454</v>
      </c>
      <c r="H497" s="24">
        <f t="shared" si="28"/>
        <v>6544.8</v>
      </c>
      <c r="I497" s="24"/>
      <c r="J497" s="355"/>
      <c r="K497" s="18"/>
      <c r="L497" s="19"/>
      <c r="M497" s="19"/>
      <c r="N497" s="19"/>
      <c r="O497" s="19"/>
      <c r="P497" s="19"/>
      <c r="Q497" s="19"/>
      <c r="R497" s="20"/>
      <c r="S497" s="20"/>
      <c r="T497" s="2"/>
      <c r="U497" s="2"/>
      <c r="V497" s="2"/>
      <c r="W497" s="199"/>
      <c r="X497" s="150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</row>
    <row r="498" spans="1:236" s="2" customFormat="1" ht="18.75">
      <c r="A498" s="288">
        <v>309</v>
      </c>
      <c r="B498" s="298"/>
      <c r="C498" s="385" t="s">
        <v>743</v>
      </c>
      <c r="D498" s="347" t="s">
        <v>5</v>
      </c>
      <c r="E498" s="23" t="s">
        <v>111</v>
      </c>
      <c r="F498" s="24">
        <v>5992</v>
      </c>
      <c r="G498" s="203">
        <v>5812</v>
      </c>
      <c r="H498" s="24">
        <f t="shared" si="28"/>
        <v>6974.4</v>
      </c>
      <c r="I498" s="24"/>
      <c r="J498" s="355"/>
      <c r="K498" s="18"/>
      <c r="L498" s="19"/>
      <c r="M498" s="19"/>
      <c r="N498" s="19"/>
      <c r="O498" s="19"/>
      <c r="P498" s="19"/>
      <c r="Q498" s="19"/>
      <c r="R498" s="20"/>
      <c r="S498" s="20"/>
      <c r="W498" s="199"/>
      <c r="X498" s="150"/>
      <c r="HY498" s="10"/>
      <c r="HZ498" s="10"/>
      <c r="IA498" s="10"/>
      <c r="IB498" s="10"/>
    </row>
    <row r="499" spans="1:236" s="2" customFormat="1" ht="18.75">
      <c r="A499" s="289"/>
      <c r="B499" s="299"/>
      <c r="C499" s="386"/>
      <c r="D499" s="363"/>
      <c r="E499" s="23" t="s">
        <v>110</v>
      </c>
      <c r="F499" s="24">
        <v>9256</v>
      </c>
      <c r="G499" s="203">
        <v>6336</v>
      </c>
      <c r="H499" s="24">
        <f t="shared" si="28"/>
        <v>7603.2</v>
      </c>
      <c r="I499" s="24"/>
      <c r="J499" s="355"/>
      <c r="K499" s="18"/>
      <c r="L499" s="19"/>
      <c r="M499" s="19"/>
      <c r="N499" s="19"/>
      <c r="O499" s="19"/>
      <c r="P499" s="19"/>
      <c r="Q499" s="19"/>
      <c r="R499" s="20"/>
      <c r="S499" s="20"/>
      <c r="W499" s="199"/>
      <c r="X499" s="150"/>
      <c r="HY499" s="10"/>
      <c r="HZ499" s="10"/>
      <c r="IA499" s="10"/>
      <c r="IB499" s="10"/>
    </row>
    <row r="500" spans="1:236" s="2" customFormat="1" ht="18.75">
      <c r="A500" s="288">
        <v>310</v>
      </c>
      <c r="B500" s="298"/>
      <c r="C500" s="385" t="s">
        <v>744</v>
      </c>
      <c r="D500" s="347" t="s">
        <v>5</v>
      </c>
      <c r="E500" s="23" t="s">
        <v>111</v>
      </c>
      <c r="F500" s="24">
        <v>6784</v>
      </c>
      <c r="G500" s="203">
        <v>6606</v>
      </c>
      <c r="H500" s="24">
        <f t="shared" si="28"/>
        <v>7927.2</v>
      </c>
      <c r="I500" s="24"/>
      <c r="J500" s="355"/>
      <c r="K500" s="18"/>
      <c r="L500" s="19"/>
      <c r="M500" s="19"/>
      <c r="N500" s="19"/>
      <c r="O500" s="19"/>
      <c r="P500" s="19"/>
      <c r="Q500" s="19"/>
      <c r="R500" s="20"/>
      <c r="S500" s="20"/>
      <c r="W500" s="199"/>
      <c r="X500" s="150"/>
      <c r="HY500" s="10"/>
      <c r="HZ500" s="10"/>
      <c r="IA500" s="10"/>
      <c r="IB500" s="10"/>
    </row>
    <row r="501" spans="1:236" s="2" customFormat="1" ht="18.75">
      <c r="A501" s="289"/>
      <c r="B501" s="299"/>
      <c r="C501" s="386"/>
      <c r="D501" s="363"/>
      <c r="E501" s="23" t="s">
        <v>110</v>
      </c>
      <c r="F501" s="24">
        <v>10523</v>
      </c>
      <c r="G501" s="203">
        <v>7218</v>
      </c>
      <c r="H501" s="24">
        <f t="shared" si="28"/>
        <v>8661.6</v>
      </c>
      <c r="I501" s="24"/>
      <c r="J501" s="355"/>
      <c r="K501" s="18"/>
      <c r="L501" s="19"/>
      <c r="M501" s="19"/>
      <c r="N501" s="19"/>
      <c r="O501" s="19"/>
      <c r="P501" s="19"/>
      <c r="Q501" s="19"/>
      <c r="R501" s="20"/>
      <c r="S501" s="20"/>
      <c r="W501" s="199"/>
      <c r="X501" s="150"/>
      <c r="HY501" s="10"/>
      <c r="HZ501" s="10"/>
      <c r="IA501" s="10"/>
      <c r="IB501" s="10"/>
    </row>
    <row r="502" spans="1:236" s="2" customFormat="1" ht="18.75">
      <c r="A502" s="288">
        <v>311</v>
      </c>
      <c r="B502" s="298"/>
      <c r="C502" s="385" t="s">
        <v>745</v>
      </c>
      <c r="D502" s="347" t="s">
        <v>5</v>
      </c>
      <c r="E502" s="23" t="s">
        <v>111</v>
      </c>
      <c r="F502" s="24">
        <v>7576</v>
      </c>
      <c r="G502" s="203">
        <v>7406</v>
      </c>
      <c r="H502" s="24">
        <f t="shared" si="28"/>
        <v>8887.1999999999989</v>
      </c>
      <c r="I502" s="24"/>
      <c r="J502" s="355"/>
      <c r="K502" s="18"/>
      <c r="L502" s="19"/>
      <c r="M502" s="19"/>
      <c r="N502" s="19"/>
      <c r="O502" s="19"/>
      <c r="P502" s="19"/>
      <c r="Q502" s="19"/>
      <c r="R502" s="20"/>
      <c r="S502" s="20"/>
      <c r="W502" s="199"/>
      <c r="X502" s="150"/>
      <c r="HY502" s="10"/>
      <c r="HZ502" s="10"/>
      <c r="IA502" s="10"/>
      <c r="IB502" s="10"/>
    </row>
    <row r="503" spans="1:236" s="2" customFormat="1" ht="18.75">
      <c r="A503" s="289"/>
      <c r="B503" s="299"/>
      <c r="C503" s="386"/>
      <c r="D503" s="363"/>
      <c r="E503" s="23" t="s">
        <v>110</v>
      </c>
      <c r="F503" s="24">
        <v>11789</v>
      </c>
      <c r="G503" s="203">
        <v>8100</v>
      </c>
      <c r="H503" s="24">
        <f t="shared" si="28"/>
        <v>9720</v>
      </c>
      <c r="I503" s="24"/>
      <c r="J503" s="355"/>
      <c r="K503" s="18"/>
      <c r="L503" s="19"/>
      <c r="M503" s="19"/>
      <c r="N503" s="19"/>
      <c r="O503" s="19"/>
      <c r="P503" s="19"/>
      <c r="Q503" s="19"/>
      <c r="R503" s="20"/>
      <c r="S503" s="20"/>
      <c r="W503" s="199"/>
      <c r="X503" s="150"/>
      <c r="HY503" s="10"/>
      <c r="HZ503" s="10"/>
      <c r="IA503" s="10"/>
      <c r="IB503" s="10"/>
    </row>
    <row r="504" spans="1:236" s="2" customFormat="1" ht="18.75">
      <c r="A504" s="288">
        <v>311</v>
      </c>
      <c r="B504" s="298"/>
      <c r="C504" s="385" t="s">
        <v>84</v>
      </c>
      <c r="D504" s="347" t="s">
        <v>5</v>
      </c>
      <c r="E504" s="23" t="s">
        <v>111</v>
      </c>
      <c r="F504" s="24">
        <v>7576</v>
      </c>
      <c r="G504" s="203">
        <v>8195</v>
      </c>
      <c r="H504" s="24">
        <f t="shared" si="28"/>
        <v>9834</v>
      </c>
      <c r="I504" s="24"/>
      <c r="J504" s="355"/>
      <c r="K504" s="18"/>
      <c r="L504" s="19"/>
      <c r="M504" s="19"/>
      <c r="N504" s="19"/>
      <c r="O504" s="19"/>
      <c r="P504" s="19"/>
      <c r="Q504" s="19"/>
      <c r="R504" s="20"/>
      <c r="S504" s="20"/>
      <c r="W504" s="199"/>
      <c r="X504" s="150"/>
      <c r="HY504" s="10"/>
      <c r="HZ504" s="10"/>
      <c r="IA504" s="10"/>
      <c r="IB504" s="10"/>
    </row>
    <row r="505" spans="1:236" s="2" customFormat="1" ht="18.75">
      <c r="A505" s="289"/>
      <c r="B505" s="299"/>
      <c r="C505" s="386"/>
      <c r="D505" s="363"/>
      <c r="E505" s="23" t="s">
        <v>110</v>
      </c>
      <c r="F505" s="24">
        <v>11789</v>
      </c>
      <c r="G505" s="203">
        <v>9092</v>
      </c>
      <c r="H505" s="24">
        <f t="shared" si="28"/>
        <v>10910.4</v>
      </c>
      <c r="I505" s="24"/>
      <c r="J505" s="355"/>
      <c r="K505" s="18"/>
      <c r="L505" s="19"/>
      <c r="M505" s="19"/>
      <c r="N505" s="19"/>
      <c r="O505" s="19"/>
      <c r="P505" s="19"/>
      <c r="Q505" s="19"/>
      <c r="R505" s="20"/>
      <c r="S505" s="20"/>
      <c r="W505" s="199"/>
      <c r="X505" s="150"/>
      <c r="HY505" s="10"/>
      <c r="HZ505" s="10"/>
      <c r="IA505" s="10"/>
      <c r="IB505" s="10"/>
    </row>
    <row r="506" spans="1:236" s="2" customFormat="1" ht="18.75">
      <c r="A506" s="288">
        <v>312</v>
      </c>
      <c r="B506" s="298"/>
      <c r="C506" s="385" t="s">
        <v>85</v>
      </c>
      <c r="D506" s="347" t="s">
        <v>5</v>
      </c>
      <c r="E506" s="23" t="s">
        <v>111</v>
      </c>
      <c r="F506" s="24">
        <v>8368</v>
      </c>
      <c r="G506" s="203">
        <v>8299</v>
      </c>
      <c r="H506" s="24">
        <f t="shared" si="28"/>
        <v>9958.7999999999993</v>
      </c>
      <c r="I506" s="24"/>
      <c r="J506" s="355"/>
      <c r="K506" s="18"/>
      <c r="L506" s="19"/>
      <c r="M506" s="19"/>
      <c r="N506" s="19"/>
      <c r="O506" s="19"/>
      <c r="P506" s="19"/>
      <c r="Q506" s="19"/>
      <c r="R506" s="20"/>
      <c r="S506" s="20"/>
      <c r="W506" s="199"/>
      <c r="X506" s="150"/>
      <c r="HY506" s="10"/>
      <c r="HZ506" s="10"/>
      <c r="IA506" s="10"/>
      <c r="IB506" s="10"/>
    </row>
    <row r="507" spans="1:236" s="2" customFormat="1" ht="18.75">
      <c r="A507" s="289"/>
      <c r="B507" s="299"/>
      <c r="C507" s="386"/>
      <c r="D507" s="363"/>
      <c r="E507" s="23" t="s">
        <v>110</v>
      </c>
      <c r="F507" s="24">
        <v>13057</v>
      </c>
      <c r="G507" s="203">
        <v>9092</v>
      </c>
      <c r="H507" s="24">
        <f t="shared" si="28"/>
        <v>10910.4</v>
      </c>
      <c r="I507" s="24"/>
      <c r="J507" s="355"/>
      <c r="K507" s="18"/>
      <c r="L507" s="19"/>
      <c r="M507" s="19"/>
      <c r="N507" s="19"/>
      <c r="O507" s="19"/>
      <c r="P507" s="19"/>
      <c r="Q507" s="19"/>
      <c r="R507" s="20"/>
      <c r="S507" s="20"/>
      <c r="W507" s="199"/>
      <c r="X507" s="150"/>
      <c r="HY507" s="10"/>
      <c r="HZ507" s="10"/>
      <c r="IA507" s="10"/>
      <c r="IB507" s="10"/>
    </row>
    <row r="508" spans="1:236" s="2" customFormat="1" ht="18.75">
      <c r="A508" s="288">
        <v>313</v>
      </c>
      <c r="B508" s="298"/>
      <c r="C508" s="385" t="s">
        <v>746</v>
      </c>
      <c r="D508" s="347" t="s">
        <v>5</v>
      </c>
      <c r="E508" s="23" t="s">
        <v>111</v>
      </c>
      <c r="F508" s="24">
        <v>9160</v>
      </c>
      <c r="G508" s="203">
        <v>9192</v>
      </c>
      <c r="H508" s="24">
        <f t="shared" si="28"/>
        <v>11030.4</v>
      </c>
      <c r="I508" s="24"/>
      <c r="J508" s="355"/>
      <c r="K508" s="18"/>
      <c r="L508" s="19"/>
      <c r="M508" s="19"/>
      <c r="N508" s="19"/>
      <c r="O508" s="19"/>
      <c r="P508" s="19"/>
      <c r="Q508" s="19"/>
      <c r="R508" s="20"/>
      <c r="S508" s="20"/>
      <c r="W508" s="199"/>
      <c r="X508" s="150"/>
      <c r="HY508" s="10"/>
      <c r="HZ508" s="10"/>
      <c r="IA508" s="10"/>
      <c r="IB508" s="10"/>
    </row>
    <row r="509" spans="1:236" s="2" customFormat="1" ht="18.75">
      <c r="A509" s="289"/>
      <c r="B509" s="299"/>
      <c r="C509" s="386"/>
      <c r="D509" s="363"/>
      <c r="E509" s="23" t="s">
        <v>110</v>
      </c>
      <c r="F509" s="24">
        <v>14324</v>
      </c>
      <c r="G509" s="203">
        <v>10085</v>
      </c>
      <c r="H509" s="24">
        <f t="shared" si="28"/>
        <v>12102</v>
      </c>
      <c r="I509" s="24"/>
      <c r="J509" s="355"/>
      <c r="K509" s="18"/>
      <c r="L509" s="19"/>
      <c r="M509" s="19"/>
      <c r="N509" s="19"/>
      <c r="O509" s="19"/>
      <c r="P509" s="19"/>
      <c r="Q509" s="19"/>
      <c r="R509" s="20"/>
      <c r="S509" s="20"/>
      <c r="W509" s="199"/>
      <c r="X509" s="150"/>
      <c r="HY509" s="10"/>
      <c r="HZ509" s="10"/>
      <c r="IA509" s="10"/>
      <c r="IB509" s="10"/>
    </row>
    <row r="510" spans="1:236" s="2" customFormat="1" ht="18.75">
      <c r="A510" s="288">
        <v>314</v>
      </c>
      <c r="B510" s="298"/>
      <c r="C510" s="385" t="s">
        <v>747</v>
      </c>
      <c r="D510" s="347" t="s">
        <v>5</v>
      </c>
      <c r="E510" s="23" t="s">
        <v>111</v>
      </c>
      <c r="F510" s="24">
        <v>9952</v>
      </c>
      <c r="G510" s="203">
        <v>10085</v>
      </c>
      <c r="H510" s="24">
        <f t="shared" si="28"/>
        <v>12102</v>
      </c>
      <c r="I510" s="24"/>
      <c r="J510" s="355"/>
      <c r="K510" s="18"/>
      <c r="L510" s="19"/>
      <c r="M510" s="19"/>
      <c r="N510" s="19"/>
      <c r="O510" s="19"/>
      <c r="P510" s="19"/>
      <c r="Q510" s="19"/>
      <c r="R510" s="20"/>
      <c r="S510" s="20"/>
      <c r="W510" s="199"/>
      <c r="X510" s="150"/>
      <c r="HY510" s="10"/>
      <c r="HZ510" s="10"/>
      <c r="IA510" s="10"/>
      <c r="IB510" s="10"/>
    </row>
    <row r="511" spans="1:236" s="2" customFormat="1" ht="18.75">
      <c r="A511" s="289"/>
      <c r="B511" s="299"/>
      <c r="C511" s="386"/>
      <c r="D511" s="363"/>
      <c r="E511" s="23" t="s">
        <v>110</v>
      </c>
      <c r="F511" s="24">
        <v>15590</v>
      </c>
      <c r="G511" s="203">
        <v>11077</v>
      </c>
      <c r="H511" s="24">
        <f t="shared" si="28"/>
        <v>13292.4</v>
      </c>
      <c r="I511" s="24"/>
      <c r="J511" s="355"/>
      <c r="K511" s="18"/>
      <c r="L511" s="19"/>
      <c r="M511" s="19"/>
      <c r="N511" s="19"/>
      <c r="O511" s="19"/>
      <c r="P511" s="19"/>
      <c r="Q511" s="19"/>
      <c r="R511" s="20"/>
      <c r="S511" s="20"/>
      <c r="W511" s="199"/>
      <c r="X511" s="150"/>
      <c r="HY511" s="10"/>
      <c r="HZ511" s="10"/>
      <c r="IA511" s="10"/>
      <c r="IB511" s="10"/>
    </row>
    <row r="512" spans="1:236" s="2" customFormat="1" ht="18.75">
      <c r="A512" s="288">
        <v>314</v>
      </c>
      <c r="B512" s="298"/>
      <c r="C512" s="385" t="s">
        <v>748</v>
      </c>
      <c r="D512" s="347" t="s">
        <v>5</v>
      </c>
      <c r="E512" s="23" t="s">
        <v>111</v>
      </c>
      <c r="F512" s="24">
        <v>9952</v>
      </c>
      <c r="G512" s="203">
        <v>10978</v>
      </c>
      <c r="H512" s="24">
        <f t="shared" si="28"/>
        <v>13173.6</v>
      </c>
      <c r="I512" s="24"/>
      <c r="J512" s="355"/>
      <c r="K512" s="18"/>
      <c r="L512" s="19"/>
      <c r="M512" s="19"/>
      <c r="N512" s="19"/>
      <c r="O512" s="19"/>
      <c r="P512" s="19"/>
      <c r="Q512" s="19"/>
      <c r="R512" s="20"/>
      <c r="S512" s="20"/>
      <c r="W512" s="199"/>
      <c r="X512" s="150"/>
      <c r="HY512" s="10"/>
      <c r="HZ512" s="10"/>
      <c r="IA512" s="10"/>
      <c r="IB512" s="10"/>
    </row>
    <row r="513" spans="1:236" s="2" customFormat="1" ht="18.75">
      <c r="A513" s="289"/>
      <c r="B513" s="299"/>
      <c r="C513" s="386"/>
      <c r="D513" s="363"/>
      <c r="E513" s="23" t="s">
        <v>110</v>
      </c>
      <c r="F513" s="24">
        <v>15590</v>
      </c>
      <c r="G513" s="203">
        <v>11959</v>
      </c>
      <c r="H513" s="24">
        <f t="shared" si="28"/>
        <v>14350.8</v>
      </c>
      <c r="I513" s="24"/>
      <c r="J513" s="355"/>
      <c r="K513" s="18"/>
      <c r="L513" s="19"/>
      <c r="M513" s="19"/>
      <c r="N513" s="19"/>
      <c r="O513" s="19"/>
      <c r="P513" s="19"/>
      <c r="Q513" s="19"/>
      <c r="R513" s="20"/>
      <c r="S513" s="20"/>
      <c r="W513" s="199"/>
      <c r="X513" s="150"/>
      <c r="HY513" s="10"/>
      <c r="HZ513" s="10"/>
      <c r="IA513" s="10"/>
      <c r="IB513" s="10"/>
    </row>
    <row r="514" spans="1:236" s="2" customFormat="1" ht="18.75">
      <c r="A514" s="288">
        <v>314</v>
      </c>
      <c r="B514" s="298"/>
      <c r="C514" s="385" t="s">
        <v>799</v>
      </c>
      <c r="D514" s="347" t="s">
        <v>5</v>
      </c>
      <c r="E514" s="23" t="s">
        <v>111</v>
      </c>
      <c r="F514" s="24">
        <v>9952</v>
      </c>
      <c r="G514" s="203">
        <v>11176</v>
      </c>
      <c r="H514" s="24">
        <f t="shared" si="28"/>
        <v>13411.199999999999</v>
      </c>
      <c r="I514" s="24"/>
      <c r="J514" s="355"/>
      <c r="K514" s="18"/>
      <c r="L514" s="19"/>
      <c r="M514" s="19"/>
      <c r="N514" s="19"/>
      <c r="O514" s="19"/>
      <c r="P514" s="19"/>
      <c r="Q514" s="19"/>
      <c r="R514" s="20"/>
      <c r="S514" s="20"/>
      <c r="W514" s="199"/>
      <c r="X514" s="150"/>
      <c r="HY514" s="10"/>
      <c r="HZ514" s="10"/>
      <c r="IA514" s="10"/>
      <c r="IB514" s="10"/>
    </row>
    <row r="515" spans="1:236" s="2" customFormat="1" ht="18.75">
      <c r="A515" s="289"/>
      <c r="B515" s="299"/>
      <c r="C515" s="386"/>
      <c r="D515" s="363"/>
      <c r="E515" s="23" t="s">
        <v>110</v>
      </c>
      <c r="F515" s="24">
        <v>15590</v>
      </c>
      <c r="G515" s="203">
        <v>14586</v>
      </c>
      <c r="H515" s="24">
        <f t="shared" si="28"/>
        <v>17503.2</v>
      </c>
      <c r="I515" s="24"/>
      <c r="J515" s="355"/>
      <c r="K515" s="18"/>
      <c r="L515" s="19"/>
      <c r="M515" s="19"/>
      <c r="N515" s="19"/>
      <c r="O515" s="19"/>
      <c r="P515" s="19"/>
      <c r="Q515" s="19"/>
      <c r="R515" s="20"/>
      <c r="S515" s="20"/>
      <c r="W515" s="199"/>
      <c r="X515" s="150"/>
      <c r="HY515" s="10"/>
      <c r="HZ515" s="10"/>
      <c r="IA515" s="10"/>
      <c r="IB515" s="10"/>
    </row>
    <row r="516" spans="1:236" s="2" customFormat="1" ht="18.75">
      <c r="A516" s="288">
        <v>316</v>
      </c>
      <c r="B516" s="298"/>
      <c r="C516" s="385" t="s">
        <v>86</v>
      </c>
      <c r="D516" s="347" t="s">
        <v>5</v>
      </c>
      <c r="E516" s="23" t="s">
        <v>111</v>
      </c>
      <c r="F516" s="24">
        <v>10744</v>
      </c>
      <c r="G516" s="203">
        <v>11371</v>
      </c>
      <c r="H516" s="24">
        <f t="shared" si="28"/>
        <v>13645.199999999999</v>
      </c>
      <c r="I516" s="24"/>
      <c r="J516" s="355"/>
      <c r="K516" s="18"/>
      <c r="L516" s="19"/>
      <c r="M516" s="19"/>
      <c r="N516" s="19"/>
      <c r="O516" s="19"/>
      <c r="P516" s="19"/>
      <c r="Q516" s="19"/>
      <c r="R516" s="20"/>
      <c r="S516" s="20"/>
      <c r="W516" s="199"/>
      <c r="X516" s="150"/>
      <c r="HY516" s="10"/>
      <c r="HZ516" s="10"/>
      <c r="IA516" s="10"/>
      <c r="IB516" s="10"/>
    </row>
    <row r="517" spans="1:236" s="2" customFormat="1" ht="18.75">
      <c r="A517" s="289"/>
      <c r="B517" s="299"/>
      <c r="C517" s="386"/>
      <c r="D517" s="363"/>
      <c r="E517" s="23" t="s">
        <v>110</v>
      </c>
      <c r="F517" s="24">
        <v>16859</v>
      </c>
      <c r="G517" s="203">
        <v>14164</v>
      </c>
      <c r="H517" s="24">
        <f t="shared" si="28"/>
        <v>16996.8</v>
      </c>
      <c r="I517" s="24"/>
      <c r="J517" s="355"/>
      <c r="K517" s="18"/>
      <c r="L517" s="19"/>
      <c r="M517" s="19"/>
      <c r="N517" s="19"/>
      <c r="O517" s="19"/>
      <c r="P517" s="19"/>
      <c r="Q517" s="19"/>
      <c r="R517" s="20"/>
      <c r="S517" s="20"/>
      <c r="W517" s="199"/>
      <c r="X517" s="150"/>
      <c r="HY517" s="10"/>
      <c r="HZ517" s="10"/>
      <c r="IA517" s="10"/>
      <c r="IB517" s="10"/>
    </row>
    <row r="518" spans="1:236" s="2" customFormat="1" ht="18.75">
      <c r="A518" s="288">
        <v>317</v>
      </c>
      <c r="B518" s="298"/>
      <c r="C518" s="385" t="s">
        <v>87</v>
      </c>
      <c r="D518" s="347" t="s">
        <v>5</v>
      </c>
      <c r="E518" s="23" t="s">
        <v>111</v>
      </c>
      <c r="F518" s="24">
        <v>11536</v>
      </c>
      <c r="G518" s="203">
        <v>12688</v>
      </c>
      <c r="H518" s="24">
        <f t="shared" si="28"/>
        <v>15225.599999999999</v>
      </c>
      <c r="I518" s="24"/>
      <c r="J518" s="355"/>
      <c r="K518" s="18"/>
      <c r="L518" s="19"/>
      <c r="M518" s="19"/>
      <c r="N518" s="19"/>
      <c r="O518" s="19"/>
      <c r="P518" s="19"/>
      <c r="Q518" s="19"/>
      <c r="R518" s="20"/>
      <c r="S518" s="20"/>
      <c r="W518" s="199"/>
      <c r="X518" s="150"/>
      <c r="HY518" s="10"/>
      <c r="HZ518" s="10"/>
      <c r="IA518" s="10"/>
      <c r="IB518" s="10"/>
    </row>
    <row r="519" spans="1:236" s="2" customFormat="1" ht="18.75">
      <c r="A519" s="289"/>
      <c r="B519" s="299"/>
      <c r="C519" s="386"/>
      <c r="D519" s="363"/>
      <c r="E519" s="23" t="s">
        <v>110</v>
      </c>
      <c r="F519" s="24">
        <v>18125</v>
      </c>
      <c r="G519" s="203">
        <v>14586</v>
      </c>
      <c r="H519" s="24">
        <f t="shared" si="28"/>
        <v>17503.2</v>
      </c>
      <c r="I519" s="24"/>
      <c r="J519" s="355"/>
      <c r="K519" s="18"/>
      <c r="L519" s="19"/>
      <c r="M519" s="19"/>
      <c r="N519" s="19"/>
      <c r="O519" s="19"/>
      <c r="P519" s="19"/>
      <c r="Q519" s="19"/>
      <c r="R519" s="20"/>
      <c r="S519" s="20"/>
      <c r="W519" s="199"/>
      <c r="X519" s="150"/>
      <c r="HY519" s="10"/>
      <c r="HZ519" s="10"/>
      <c r="IA519" s="10"/>
      <c r="IB519" s="10"/>
    </row>
    <row r="520" spans="1:236" s="2" customFormat="1" ht="18.75">
      <c r="A520" s="288">
        <v>318</v>
      </c>
      <c r="B520" s="298"/>
      <c r="C520" s="385" t="s">
        <v>749</v>
      </c>
      <c r="D520" s="347" t="s">
        <v>5</v>
      </c>
      <c r="E520" s="23" t="s">
        <v>111</v>
      </c>
      <c r="F520" s="24">
        <v>12328</v>
      </c>
      <c r="G520" s="203">
        <v>13870</v>
      </c>
      <c r="H520" s="24">
        <f t="shared" si="28"/>
        <v>16644</v>
      </c>
      <c r="I520" s="24"/>
      <c r="J520" s="355"/>
      <c r="K520" s="18"/>
      <c r="L520" s="19"/>
      <c r="M520" s="19"/>
      <c r="N520" s="19"/>
      <c r="O520" s="19"/>
      <c r="P520" s="19"/>
      <c r="Q520" s="19"/>
      <c r="R520" s="20"/>
      <c r="S520" s="20"/>
      <c r="W520" s="199"/>
      <c r="X520" s="150"/>
      <c r="HY520" s="10"/>
      <c r="HZ520" s="10"/>
      <c r="IA520" s="10"/>
      <c r="IB520" s="10"/>
    </row>
    <row r="521" spans="1:236" s="2" customFormat="1" ht="18.75">
      <c r="A521" s="289"/>
      <c r="B521" s="299"/>
      <c r="C521" s="386"/>
      <c r="D521" s="363"/>
      <c r="E521" s="23" t="s">
        <v>110</v>
      </c>
      <c r="F521" s="24">
        <v>19393</v>
      </c>
      <c r="G521" s="203">
        <v>15156</v>
      </c>
      <c r="H521" s="24">
        <f t="shared" si="28"/>
        <v>18187.2</v>
      </c>
      <c r="I521" s="24"/>
      <c r="J521" s="355"/>
      <c r="K521" s="18"/>
      <c r="L521" s="19"/>
      <c r="M521" s="19"/>
      <c r="N521" s="19"/>
      <c r="O521" s="19"/>
      <c r="P521" s="19"/>
      <c r="Q521" s="19"/>
      <c r="R521" s="20"/>
      <c r="S521" s="20"/>
      <c r="W521" s="199"/>
      <c r="X521" s="150"/>
      <c r="HY521" s="10"/>
      <c r="HZ521" s="10"/>
      <c r="IA521" s="10"/>
      <c r="IB521" s="10"/>
    </row>
    <row r="522" spans="1:236" s="2" customFormat="1" ht="18.75">
      <c r="A522" s="288">
        <v>319</v>
      </c>
      <c r="B522" s="298"/>
      <c r="C522" s="385" t="s">
        <v>750</v>
      </c>
      <c r="D522" s="347" t="s">
        <v>5</v>
      </c>
      <c r="E522" s="23" t="s">
        <v>111</v>
      </c>
      <c r="F522" s="24">
        <v>13912</v>
      </c>
      <c r="G522" s="203">
        <v>14720</v>
      </c>
      <c r="H522" s="24">
        <f t="shared" si="28"/>
        <v>17664</v>
      </c>
      <c r="I522" s="24"/>
      <c r="J522" s="355"/>
      <c r="K522" s="18"/>
      <c r="L522" s="19"/>
      <c r="M522" s="19"/>
      <c r="N522" s="19"/>
      <c r="O522" s="19"/>
      <c r="P522" s="19"/>
      <c r="Q522" s="19"/>
      <c r="R522" s="20"/>
      <c r="S522" s="20"/>
      <c r="W522" s="199"/>
      <c r="X522" s="150"/>
      <c r="HY522" s="10"/>
      <c r="HZ522" s="10"/>
      <c r="IA522" s="10"/>
      <c r="IB522" s="10"/>
    </row>
    <row r="523" spans="1:236" s="2" customFormat="1" ht="18.75">
      <c r="A523" s="289"/>
      <c r="B523" s="299"/>
      <c r="C523" s="386"/>
      <c r="D523" s="363"/>
      <c r="E523" s="23" t="s">
        <v>110</v>
      </c>
      <c r="F523" s="24">
        <v>21926</v>
      </c>
      <c r="G523" s="203">
        <v>15959</v>
      </c>
      <c r="H523" s="24">
        <f t="shared" si="28"/>
        <v>19150.8</v>
      </c>
      <c r="I523" s="24"/>
      <c r="J523" s="355"/>
      <c r="K523" s="18"/>
      <c r="L523" s="19"/>
      <c r="M523" s="19"/>
      <c r="N523" s="19"/>
      <c r="O523" s="19"/>
      <c r="P523" s="19"/>
      <c r="Q523" s="19"/>
      <c r="R523" s="20"/>
      <c r="S523" s="20"/>
      <c r="W523" s="199"/>
      <c r="X523" s="150"/>
      <c r="HY523" s="10"/>
      <c r="HZ523" s="10"/>
      <c r="IA523" s="10"/>
      <c r="IB523" s="10"/>
    </row>
    <row r="524" spans="1:236" s="2" customFormat="1" ht="18.75">
      <c r="A524" s="288">
        <v>320</v>
      </c>
      <c r="B524" s="298"/>
      <c r="C524" s="385" t="s">
        <v>751</v>
      </c>
      <c r="D524" s="347" t="s">
        <v>5</v>
      </c>
      <c r="E524" s="23" t="s">
        <v>111</v>
      </c>
      <c r="F524" s="24">
        <v>18664</v>
      </c>
      <c r="G524" s="203">
        <v>15854</v>
      </c>
      <c r="H524" s="24">
        <f t="shared" si="28"/>
        <v>19024.8</v>
      </c>
      <c r="I524" s="24"/>
      <c r="J524" s="355"/>
      <c r="K524" s="18"/>
      <c r="L524" s="19"/>
      <c r="M524" s="19"/>
      <c r="N524" s="19"/>
      <c r="O524" s="19"/>
      <c r="P524" s="19"/>
      <c r="Q524" s="19"/>
      <c r="R524" s="20"/>
      <c r="S524" s="20"/>
      <c r="W524" s="199"/>
      <c r="X524" s="150"/>
      <c r="HY524" s="10"/>
      <c r="HZ524" s="10"/>
      <c r="IA524" s="10"/>
      <c r="IB524" s="10"/>
    </row>
    <row r="525" spans="1:236" s="2" customFormat="1" ht="18.75">
      <c r="A525" s="289"/>
      <c r="B525" s="299"/>
      <c r="C525" s="386"/>
      <c r="D525" s="363"/>
      <c r="E525" s="23" t="s">
        <v>110</v>
      </c>
      <c r="F525" s="24">
        <v>29531</v>
      </c>
      <c r="G525" s="203">
        <v>17219</v>
      </c>
      <c r="H525" s="24">
        <f t="shared" si="28"/>
        <v>20662.8</v>
      </c>
      <c r="I525" s="24"/>
      <c r="J525" s="355"/>
      <c r="K525" s="18"/>
      <c r="L525" s="19"/>
      <c r="M525" s="19"/>
      <c r="N525" s="19"/>
      <c r="O525" s="19"/>
      <c r="P525" s="19"/>
      <c r="Q525" s="19"/>
      <c r="R525" s="20"/>
      <c r="S525" s="20"/>
      <c r="W525" s="199"/>
      <c r="X525" s="150"/>
      <c r="HY525" s="10"/>
      <c r="HZ525" s="10"/>
      <c r="IA525" s="10"/>
      <c r="IB525" s="10"/>
    </row>
    <row r="526" spans="1:236" s="2" customFormat="1" ht="18.75">
      <c r="A526" s="288">
        <v>322</v>
      </c>
      <c r="B526" s="298"/>
      <c r="C526" s="385" t="s">
        <v>100</v>
      </c>
      <c r="D526" s="347" t="s">
        <v>5</v>
      </c>
      <c r="E526" s="23" t="s">
        <v>111</v>
      </c>
      <c r="F526" s="24">
        <v>18664</v>
      </c>
      <c r="G526" s="203">
        <v>17345</v>
      </c>
      <c r="H526" s="24">
        <f t="shared" si="28"/>
        <v>20814</v>
      </c>
      <c r="I526" s="24"/>
      <c r="J526" s="355"/>
      <c r="K526" s="18"/>
      <c r="L526" s="19"/>
      <c r="M526" s="19"/>
      <c r="N526" s="19"/>
      <c r="O526" s="19"/>
      <c r="P526" s="19"/>
      <c r="Q526" s="19"/>
      <c r="R526" s="20"/>
      <c r="S526" s="20"/>
      <c r="W526" s="199"/>
      <c r="X526" s="150"/>
      <c r="HY526" s="10"/>
      <c r="HZ526" s="10"/>
      <c r="IA526" s="10"/>
      <c r="IB526" s="10"/>
    </row>
    <row r="527" spans="1:236" s="2" customFormat="1" ht="18.75">
      <c r="A527" s="289"/>
      <c r="B527" s="299"/>
      <c r="C527" s="386"/>
      <c r="D527" s="363"/>
      <c r="E527" s="23" t="s">
        <v>110</v>
      </c>
      <c r="F527" s="24">
        <v>29531</v>
      </c>
      <c r="G527" s="203">
        <v>18899</v>
      </c>
      <c r="H527" s="24">
        <f t="shared" si="28"/>
        <v>22678.799999999999</v>
      </c>
      <c r="I527" s="24"/>
      <c r="J527" s="355"/>
      <c r="K527" s="18"/>
      <c r="L527" s="19"/>
      <c r="M527" s="19"/>
      <c r="N527" s="19"/>
      <c r="O527" s="19"/>
      <c r="P527" s="19"/>
      <c r="Q527" s="19"/>
      <c r="R527" s="20"/>
      <c r="S527" s="20"/>
      <c r="W527" s="199"/>
      <c r="X527" s="150"/>
      <c r="HY527" s="10"/>
      <c r="HZ527" s="10"/>
      <c r="IA527" s="10"/>
      <c r="IB527" s="10"/>
    </row>
    <row r="528" spans="1:236" s="2" customFormat="1" ht="18.75">
      <c r="A528" s="288">
        <v>322</v>
      </c>
      <c r="B528" s="298"/>
      <c r="C528" s="385" t="s">
        <v>752</v>
      </c>
      <c r="D528" s="347" t="s">
        <v>5</v>
      </c>
      <c r="E528" s="23" t="s">
        <v>111</v>
      </c>
      <c r="F528" s="24">
        <v>18664</v>
      </c>
      <c r="G528" s="203">
        <v>16432</v>
      </c>
      <c r="H528" s="24">
        <f t="shared" si="28"/>
        <v>19718.399999999998</v>
      </c>
      <c r="I528" s="24"/>
      <c r="J528" s="355"/>
      <c r="K528" s="18"/>
      <c r="L528" s="19"/>
      <c r="M528" s="19"/>
      <c r="N528" s="19"/>
      <c r="O528" s="19"/>
      <c r="P528" s="19"/>
      <c r="Q528" s="19"/>
      <c r="R528" s="20"/>
      <c r="S528" s="20"/>
      <c r="W528" s="199"/>
      <c r="X528" s="150"/>
      <c r="HY528" s="10"/>
      <c r="HZ528" s="10"/>
      <c r="IA528" s="10"/>
      <c r="IB528" s="10"/>
    </row>
    <row r="529" spans="1:236" s="2" customFormat="1" ht="18.75">
      <c r="A529" s="289"/>
      <c r="B529" s="299"/>
      <c r="C529" s="386"/>
      <c r="D529" s="363"/>
      <c r="E529" s="23" t="s">
        <v>110</v>
      </c>
      <c r="F529" s="24">
        <v>29531</v>
      </c>
      <c r="G529" s="203">
        <v>16694</v>
      </c>
      <c r="H529" s="24">
        <f t="shared" si="28"/>
        <v>20032.8</v>
      </c>
      <c r="I529" s="24"/>
      <c r="J529" s="355"/>
      <c r="K529" s="18"/>
      <c r="L529" s="19"/>
      <c r="M529" s="19"/>
      <c r="N529" s="19"/>
      <c r="O529" s="19"/>
      <c r="P529" s="19"/>
      <c r="Q529" s="19"/>
      <c r="R529" s="20"/>
      <c r="S529" s="20"/>
      <c r="W529" s="199"/>
      <c r="X529" s="150"/>
      <c r="HY529" s="10"/>
      <c r="HZ529" s="10"/>
      <c r="IA529" s="10"/>
      <c r="IB529" s="10"/>
    </row>
    <row r="530" spans="1:236" s="2" customFormat="1" ht="18.75">
      <c r="A530" s="288">
        <v>322</v>
      </c>
      <c r="B530" s="298"/>
      <c r="C530" s="385" t="s">
        <v>753</v>
      </c>
      <c r="D530" s="347" t="s">
        <v>5</v>
      </c>
      <c r="E530" s="23" t="s">
        <v>111</v>
      </c>
      <c r="F530" s="24">
        <v>18664</v>
      </c>
      <c r="G530" s="203">
        <v>16589</v>
      </c>
      <c r="H530" s="24">
        <f t="shared" si="28"/>
        <v>19906.8</v>
      </c>
      <c r="I530" s="24"/>
      <c r="J530" s="355"/>
      <c r="K530" s="18"/>
      <c r="L530" s="19"/>
      <c r="M530" s="19"/>
      <c r="N530" s="19"/>
      <c r="O530" s="19"/>
      <c r="P530" s="19"/>
      <c r="Q530" s="19"/>
      <c r="R530" s="20"/>
      <c r="S530" s="20"/>
      <c r="W530" s="199"/>
      <c r="X530" s="150"/>
      <c r="HY530" s="10"/>
      <c r="HZ530" s="10"/>
      <c r="IA530" s="10"/>
      <c r="IB530" s="10"/>
    </row>
    <row r="531" spans="1:236" s="2" customFormat="1" ht="18.75">
      <c r="A531" s="289"/>
      <c r="B531" s="299"/>
      <c r="C531" s="386"/>
      <c r="D531" s="363"/>
      <c r="E531" s="23" t="s">
        <v>110</v>
      </c>
      <c r="F531" s="24">
        <v>29531</v>
      </c>
      <c r="G531" s="203">
        <v>18133</v>
      </c>
      <c r="H531" s="24">
        <f t="shared" si="28"/>
        <v>21759.599999999999</v>
      </c>
      <c r="I531" s="24"/>
      <c r="J531" s="355"/>
      <c r="K531" s="18"/>
      <c r="L531" s="19"/>
      <c r="M531" s="19"/>
      <c r="N531" s="19"/>
      <c r="O531" s="19"/>
      <c r="P531" s="19"/>
      <c r="Q531" s="19"/>
      <c r="R531" s="20"/>
      <c r="S531" s="20"/>
      <c r="W531" s="199"/>
      <c r="X531" s="150"/>
      <c r="HY531" s="10"/>
      <c r="HZ531" s="10"/>
      <c r="IA531" s="10"/>
      <c r="IB531" s="10"/>
    </row>
    <row r="532" spans="1:236" s="2" customFormat="1" ht="18.75">
      <c r="A532" s="288">
        <v>323</v>
      </c>
      <c r="B532" s="298"/>
      <c r="C532" s="385" t="s">
        <v>754</v>
      </c>
      <c r="D532" s="347" t="s">
        <v>5</v>
      </c>
      <c r="E532" s="23" t="s">
        <v>111</v>
      </c>
      <c r="F532" s="24">
        <v>26584</v>
      </c>
      <c r="G532" s="203">
        <v>17587</v>
      </c>
      <c r="H532" s="24">
        <f t="shared" si="28"/>
        <v>21104.399999999998</v>
      </c>
      <c r="I532" s="24"/>
      <c r="J532" s="355"/>
      <c r="K532" s="18"/>
      <c r="L532" s="19"/>
      <c r="M532" s="19"/>
      <c r="N532" s="19"/>
      <c r="O532" s="19"/>
      <c r="P532" s="19"/>
      <c r="Q532" s="19"/>
      <c r="R532" s="20"/>
      <c r="S532" s="20"/>
      <c r="W532" s="199"/>
      <c r="X532" s="150"/>
      <c r="HY532" s="10"/>
      <c r="HZ532" s="10"/>
      <c r="IA532" s="10"/>
      <c r="IB532" s="10"/>
    </row>
    <row r="533" spans="1:236" s="2" customFormat="1" ht="18.75">
      <c r="A533" s="289"/>
      <c r="B533" s="299"/>
      <c r="C533" s="386"/>
      <c r="D533" s="363"/>
      <c r="E533" s="23" t="s">
        <v>110</v>
      </c>
      <c r="F533" s="24">
        <v>42202</v>
      </c>
      <c r="G533" s="203">
        <v>19214</v>
      </c>
      <c r="H533" s="24">
        <f t="shared" si="28"/>
        <v>23056.799999999999</v>
      </c>
      <c r="I533" s="24"/>
      <c r="J533" s="355"/>
      <c r="K533" s="18"/>
      <c r="L533" s="19"/>
      <c r="M533" s="19"/>
      <c r="N533" s="19"/>
      <c r="O533" s="19"/>
      <c r="P533" s="19"/>
      <c r="Q533" s="19"/>
      <c r="R533" s="20"/>
      <c r="S533" s="20"/>
      <c r="W533" s="199"/>
      <c r="X533" s="150"/>
      <c r="HY533" s="10"/>
      <c r="HZ533" s="10"/>
      <c r="IA533" s="10"/>
      <c r="IB533" s="10"/>
    </row>
    <row r="534" spans="1:236" s="2" customFormat="1" ht="18.75">
      <c r="A534" s="288">
        <v>323</v>
      </c>
      <c r="B534" s="298"/>
      <c r="C534" s="385" t="s">
        <v>755</v>
      </c>
      <c r="D534" s="347" t="s">
        <v>5</v>
      </c>
      <c r="E534" s="23" t="s">
        <v>111</v>
      </c>
      <c r="F534" s="24">
        <v>26584</v>
      </c>
      <c r="G534" s="203">
        <v>18269</v>
      </c>
      <c r="H534" s="24">
        <f t="shared" si="28"/>
        <v>21922.799999999999</v>
      </c>
      <c r="I534" s="24"/>
      <c r="J534" s="355"/>
      <c r="K534" s="18"/>
      <c r="L534" s="19"/>
      <c r="M534" s="19"/>
      <c r="N534" s="19"/>
      <c r="O534" s="19"/>
      <c r="P534" s="19"/>
      <c r="Q534" s="19"/>
      <c r="R534" s="20"/>
      <c r="S534" s="20"/>
      <c r="W534" s="199"/>
      <c r="X534" s="150"/>
      <c r="HY534" s="10"/>
      <c r="HZ534" s="10"/>
      <c r="IA534" s="10"/>
      <c r="IB534" s="10"/>
    </row>
    <row r="535" spans="1:236" s="2" customFormat="1" ht="18.75">
      <c r="A535" s="289"/>
      <c r="B535" s="299"/>
      <c r="C535" s="386"/>
      <c r="D535" s="363"/>
      <c r="E535" s="23" t="s">
        <v>110</v>
      </c>
      <c r="F535" s="24">
        <v>42202</v>
      </c>
      <c r="G535" s="203">
        <v>19844</v>
      </c>
      <c r="H535" s="24">
        <f t="shared" si="28"/>
        <v>23812.799999999999</v>
      </c>
      <c r="I535" s="24"/>
      <c r="J535" s="355"/>
      <c r="K535" s="18"/>
      <c r="L535" s="19"/>
      <c r="M535" s="19"/>
      <c r="N535" s="19"/>
      <c r="O535" s="19"/>
      <c r="P535" s="19"/>
      <c r="Q535" s="19"/>
      <c r="R535" s="20"/>
      <c r="S535" s="20"/>
      <c r="W535" s="199"/>
      <c r="X535" s="150"/>
      <c r="HY535" s="10"/>
      <c r="HZ535" s="10"/>
      <c r="IA535" s="10"/>
      <c r="IB535" s="10"/>
    </row>
    <row r="536" spans="1:236" s="2" customFormat="1" ht="18.75">
      <c r="A536" s="288">
        <v>323</v>
      </c>
      <c r="B536" s="298"/>
      <c r="C536" s="385" t="s">
        <v>756</v>
      </c>
      <c r="D536" s="347" t="s">
        <v>5</v>
      </c>
      <c r="E536" s="23" t="s">
        <v>111</v>
      </c>
      <c r="F536" s="24">
        <v>26584</v>
      </c>
      <c r="G536" s="203">
        <v>19676</v>
      </c>
      <c r="H536" s="24">
        <f t="shared" si="28"/>
        <v>23611.200000000001</v>
      </c>
      <c r="I536" s="24"/>
      <c r="J536" s="355"/>
      <c r="K536" s="18"/>
      <c r="L536" s="19"/>
      <c r="M536" s="19"/>
      <c r="N536" s="19"/>
      <c r="O536" s="19"/>
      <c r="P536" s="19"/>
      <c r="Q536" s="19"/>
      <c r="R536" s="20"/>
      <c r="S536" s="20"/>
      <c r="W536" s="199"/>
      <c r="X536" s="150"/>
      <c r="HY536" s="10"/>
      <c r="HZ536" s="10"/>
      <c r="IA536" s="10"/>
      <c r="IB536" s="10"/>
    </row>
    <row r="537" spans="1:236" s="2" customFormat="1" ht="18.75">
      <c r="A537" s="289"/>
      <c r="B537" s="299"/>
      <c r="C537" s="386"/>
      <c r="D537" s="363"/>
      <c r="E537" s="23" t="s">
        <v>110</v>
      </c>
      <c r="F537" s="24">
        <v>42202</v>
      </c>
      <c r="G537" s="203">
        <v>21419</v>
      </c>
      <c r="H537" s="24">
        <f t="shared" si="28"/>
        <v>25702.799999999999</v>
      </c>
      <c r="I537" s="24"/>
      <c r="J537" s="355"/>
      <c r="K537" s="18"/>
      <c r="L537" s="19"/>
      <c r="M537" s="19"/>
      <c r="N537" s="19"/>
      <c r="O537" s="19"/>
      <c r="P537" s="19"/>
      <c r="Q537" s="19"/>
      <c r="R537" s="20"/>
      <c r="S537" s="20"/>
      <c r="W537" s="199"/>
      <c r="X537" s="150"/>
      <c r="HY537" s="10"/>
      <c r="HZ537" s="10"/>
      <c r="IA537" s="10"/>
      <c r="IB537" s="10"/>
    </row>
    <row r="538" spans="1:236" s="2" customFormat="1" ht="18.75">
      <c r="A538" s="288">
        <v>323</v>
      </c>
      <c r="B538" s="298"/>
      <c r="C538" s="385" t="s">
        <v>757</v>
      </c>
      <c r="D538" s="347" t="s">
        <v>5</v>
      </c>
      <c r="E538" s="23" t="s">
        <v>111</v>
      </c>
      <c r="F538" s="24">
        <v>26584</v>
      </c>
      <c r="G538" s="203">
        <v>19907</v>
      </c>
      <c r="H538" s="24">
        <f t="shared" si="28"/>
        <v>23888.399999999998</v>
      </c>
      <c r="I538" s="24"/>
      <c r="J538" s="355"/>
      <c r="K538" s="18"/>
      <c r="L538" s="19"/>
      <c r="M538" s="19"/>
      <c r="N538" s="19"/>
      <c r="O538" s="19"/>
      <c r="P538" s="19"/>
      <c r="Q538" s="19"/>
      <c r="R538" s="20"/>
      <c r="S538" s="20"/>
      <c r="W538" s="199"/>
      <c r="X538" s="150"/>
      <c r="HY538" s="10"/>
      <c r="HZ538" s="10"/>
      <c r="IA538" s="10"/>
      <c r="IB538" s="10"/>
    </row>
    <row r="539" spans="1:236" s="2" customFormat="1" ht="18.75">
      <c r="A539" s="289"/>
      <c r="B539" s="299"/>
      <c r="C539" s="386"/>
      <c r="D539" s="363"/>
      <c r="E539" s="23" t="s">
        <v>110</v>
      </c>
      <c r="F539" s="24">
        <v>42202</v>
      </c>
      <c r="G539" s="203">
        <v>21734</v>
      </c>
      <c r="H539" s="24">
        <f t="shared" si="28"/>
        <v>26080.799999999999</v>
      </c>
      <c r="I539" s="24"/>
      <c r="J539" s="355"/>
      <c r="K539" s="18"/>
      <c r="L539" s="19"/>
      <c r="M539" s="19"/>
      <c r="N539" s="19"/>
      <c r="O539" s="19"/>
      <c r="P539" s="19"/>
      <c r="Q539" s="19"/>
      <c r="R539" s="20"/>
      <c r="S539" s="20"/>
      <c r="W539" s="199"/>
      <c r="X539" s="150"/>
      <c r="HY539" s="10"/>
      <c r="HZ539" s="10"/>
      <c r="IA539" s="10"/>
      <c r="IB539" s="10"/>
    </row>
    <row r="540" spans="1:236" s="2" customFormat="1" ht="18.75">
      <c r="A540" s="288">
        <v>321</v>
      </c>
      <c r="B540" s="298"/>
      <c r="C540" s="385" t="s">
        <v>99</v>
      </c>
      <c r="D540" s="347" t="s">
        <v>5</v>
      </c>
      <c r="E540" s="23" t="s">
        <v>111</v>
      </c>
      <c r="F540" s="24">
        <v>18664</v>
      </c>
      <c r="G540" s="203">
        <v>19319</v>
      </c>
      <c r="H540" s="24">
        <f t="shared" si="28"/>
        <v>23182.799999999999</v>
      </c>
      <c r="I540" s="24"/>
      <c r="J540" s="355"/>
      <c r="K540" s="18"/>
      <c r="L540" s="19"/>
      <c r="M540" s="19"/>
      <c r="N540" s="19"/>
      <c r="O540" s="19"/>
      <c r="P540" s="19"/>
      <c r="Q540" s="19"/>
      <c r="R540" s="20"/>
      <c r="S540" s="20"/>
      <c r="W540" s="199"/>
      <c r="X540" s="150"/>
      <c r="HY540" s="10"/>
      <c r="HZ540" s="10"/>
      <c r="IA540" s="10"/>
      <c r="IB540" s="10"/>
    </row>
    <row r="541" spans="1:236" s="2" customFormat="1" ht="18.75">
      <c r="A541" s="289"/>
      <c r="B541" s="299"/>
      <c r="C541" s="386"/>
      <c r="D541" s="363"/>
      <c r="E541" s="23" t="s">
        <v>110</v>
      </c>
      <c r="F541" s="24">
        <v>29531</v>
      </c>
      <c r="G541" s="203">
        <v>23099</v>
      </c>
      <c r="H541" s="24">
        <f t="shared" si="28"/>
        <v>27718.799999999999</v>
      </c>
      <c r="I541" s="24"/>
      <c r="J541" s="355"/>
      <c r="K541" s="18"/>
      <c r="L541" s="19"/>
      <c r="M541" s="19"/>
      <c r="N541" s="19"/>
      <c r="O541" s="19"/>
      <c r="P541" s="19"/>
      <c r="Q541" s="19"/>
      <c r="R541" s="20"/>
      <c r="S541" s="20"/>
      <c r="W541" s="199"/>
      <c r="X541" s="150"/>
      <c r="HY541" s="10"/>
      <c r="HZ541" s="10"/>
      <c r="IA541" s="10"/>
      <c r="IB541" s="10"/>
    </row>
    <row r="542" spans="1:236" s="2" customFormat="1" ht="18.75">
      <c r="A542" s="288">
        <v>323</v>
      </c>
      <c r="B542" s="298"/>
      <c r="C542" s="385" t="s">
        <v>88</v>
      </c>
      <c r="D542" s="347" t="s">
        <v>5</v>
      </c>
      <c r="E542" s="23" t="s">
        <v>111</v>
      </c>
      <c r="F542" s="24">
        <v>26584</v>
      </c>
      <c r="G542" s="203">
        <v>23110</v>
      </c>
      <c r="H542" s="24">
        <f t="shared" si="28"/>
        <v>27732</v>
      </c>
      <c r="I542" s="24"/>
      <c r="J542" s="355"/>
      <c r="K542" s="18"/>
      <c r="L542" s="19"/>
      <c r="M542" s="19"/>
      <c r="N542" s="19"/>
      <c r="O542" s="19"/>
      <c r="P542" s="19"/>
      <c r="Q542" s="19"/>
      <c r="R542" s="20"/>
      <c r="S542" s="20"/>
      <c r="W542" s="199"/>
      <c r="X542" s="150"/>
      <c r="HY542" s="10"/>
      <c r="HZ542" s="10"/>
      <c r="IA542" s="10"/>
      <c r="IB542" s="10"/>
    </row>
    <row r="543" spans="1:236" s="2" customFormat="1" ht="18.75">
      <c r="A543" s="289"/>
      <c r="B543" s="299"/>
      <c r="C543" s="386"/>
      <c r="D543" s="363"/>
      <c r="E543" s="23" t="s">
        <v>110</v>
      </c>
      <c r="F543" s="24">
        <v>42202</v>
      </c>
      <c r="G543" s="203">
        <v>25304</v>
      </c>
      <c r="H543" s="24">
        <f t="shared" si="28"/>
        <v>30364.799999999999</v>
      </c>
      <c r="I543" s="24"/>
      <c r="J543" s="355"/>
      <c r="K543" s="18"/>
      <c r="L543" s="19"/>
      <c r="M543" s="19"/>
      <c r="N543" s="19"/>
      <c r="O543" s="19"/>
      <c r="P543" s="19"/>
      <c r="Q543" s="19"/>
      <c r="R543" s="20"/>
      <c r="S543" s="20"/>
      <c r="W543" s="199"/>
      <c r="X543" s="150"/>
      <c r="HY543" s="10"/>
      <c r="HZ543" s="10"/>
      <c r="IA543" s="10"/>
      <c r="IB543" s="10"/>
    </row>
    <row r="544" spans="1:236" s="2" customFormat="1" ht="18.75">
      <c r="A544" s="288">
        <v>323</v>
      </c>
      <c r="B544" s="298"/>
      <c r="C544" s="385" t="s">
        <v>758</v>
      </c>
      <c r="D544" s="347" t="s">
        <v>5</v>
      </c>
      <c r="E544" s="23" t="s">
        <v>111</v>
      </c>
      <c r="F544" s="24">
        <v>26584</v>
      </c>
      <c r="G544" s="203">
        <v>23782</v>
      </c>
      <c r="H544" s="24">
        <f t="shared" si="28"/>
        <v>28538.399999999998</v>
      </c>
      <c r="I544" s="24"/>
      <c r="J544" s="355"/>
      <c r="K544" s="18"/>
      <c r="L544" s="19"/>
      <c r="M544" s="19"/>
      <c r="N544" s="19"/>
      <c r="O544" s="19"/>
      <c r="P544" s="19"/>
      <c r="Q544" s="19"/>
      <c r="R544" s="20"/>
      <c r="S544" s="20"/>
      <c r="W544" s="199"/>
      <c r="X544" s="150"/>
      <c r="HY544" s="10"/>
      <c r="HZ544" s="10"/>
      <c r="IA544" s="10"/>
      <c r="IB544" s="10"/>
    </row>
    <row r="545" spans="1:236" s="2" customFormat="1" ht="18.75">
      <c r="A545" s="289"/>
      <c r="B545" s="299"/>
      <c r="C545" s="386"/>
      <c r="D545" s="363"/>
      <c r="E545" s="23" t="s">
        <v>110</v>
      </c>
      <c r="F545" s="24">
        <v>42202</v>
      </c>
      <c r="G545" s="203">
        <v>26071</v>
      </c>
      <c r="H545" s="24">
        <f t="shared" si="28"/>
        <v>31285.199999999997</v>
      </c>
      <c r="I545" s="24"/>
      <c r="J545" s="355"/>
      <c r="K545" s="18"/>
      <c r="L545" s="19"/>
      <c r="M545" s="19"/>
      <c r="N545" s="19"/>
      <c r="O545" s="19"/>
      <c r="P545" s="19"/>
      <c r="Q545" s="19"/>
      <c r="R545" s="20"/>
      <c r="S545" s="20"/>
      <c r="W545" s="199"/>
      <c r="X545" s="150"/>
      <c r="HY545" s="10"/>
      <c r="HZ545" s="10"/>
      <c r="IA545" s="10"/>
      <c r="IB545" s="10"/>
    </row>
    <row r="546" spans="1:236" s="2" customFormat="1" ht="18.75">
      <c r="A546" s="288">
        <v>323</v>
      </c>
      <c r="B546" s="298"/>
      <c r="C546" s="385" t="s">
        <v>101</v>
      </c>
      <c r="D546" s="347" t="s">
        <v>5</v>
      </c>
      <c r="E546" s="23" t="s">
        <v>111</v>
      </c>
      <c r="F546" s="24">
        <v>26584</v>
      </c>
      <c r="G546" s="203">
        <v>25199</v>
      </c>
      <c r="H546" s="24">
        <f t="shared" si="28"/>
        <v>30238.799999999999</v>
      </c>
      <c r="I546" s="24"/>
      <c r="J546" s="355"/>
      <c r="K546" s="18"/>
      <c r="L546" s="19"/>
      <c r="M546" s="19"/>
      <c r="N546" s="19"/>
      <c r="O546" s="19"/>
      <c r="P546" s="19"/>
      <c r="Q546" s="19"/>
      <c r="R546" s="20"/>
      <c r="S546" s="20"/>
      <c r="W546" s="199"/>
      <c r="X546" s="150"/>
      <c r="HY546" s="10"/>
      <c r="HZ546" s="10"/>
      <c r="IA546" s="10"/>
      <c r="IB546" s="10"/>
    </row>
    <row r="547" spans="1:236" s="2" customFormat="1" ht="18.75">
      <c r="A547" s="289"/>
      <c r="B547" s="299"/>
      <c r="C547" s="386"/>
      <c r="D547" s="363"/>
      <c r="E547" s="23" t="s">
        <v>110</v>
      </c>
      <c r="F547" s="24">
        <v>42202</v>
      </c>
      <c r="G547" s="203">
        <v>27509</v>
      </c>
      <c r="H547" s="24">
        <f t="shared" si="28"/>
        <v>33010.799999999996</v>
      </c>
      <c r="I547" s="24"/>
      <c r="J547" s="355"/>
      <c r="K547" s="18"/>
      <c r="L547" s="19"/>
      <c r="M547" s="19"/>
      <c r="N547" s="19"/>
      <c r="O547" s="19"/>
      <c r="P547" s="19"/>
      <c r="Q547" s="19"/>
      <c r="R547" s="20"/>
      <c r="S547" s="20"/>
      <c r="W547" s="199"/>
      <c r="X547" s="150"/>
      <c r="HY547" s="10"/>
      <c r="HZ547" s="10"/>
      <c r="IA547" s="10"/>
      <c r="IB547" s="10"/>
    </row>
    <row r="548" spans="1:236" s="2" customFormat="1" ht="18.75">
      <c r="A548" s="288">
        <v>323</v>
      </c>
      <c r="B548" s="298"/>
      <c r="C548" s="385" t="s">
        <v>759</v>
      </c>
      <c r="D548" s="347" t="s">
        <v>5</v>
      </c>
      <c r="E548" s="23" t="s">
        <v>111</v>
      </c>
      <c r="F548" s="24">
        <v>26584</v>
      </c>
      <c r="G548" s="203">
        <v>28244</v>
      </c>
      <c r="H548" s="24">
        <f t="shared" si="28"/>
        <v>33892.799999999996</v>
      </c>
      <c r="I548" s="24"/>
      <c r="J548" s="355"/>
      <c r="K548" s="18"/>
      <c r="L548" s="19"/>
      <c r="M548" s="19"/>
      <c r="N548" s="19"/>
      <c r="O548" s="19"/>
      <c r="P548" s="19"/>
      <c r="Q548" s="19"/>
      <c r="R548" s="20"/>
      <c r="S548" s="20"/>
      <c r="W548" s="199"/>
      <c r="X548" s="150"/>
      <c r="HY548" s="10"/>
      <c r="HZ548" s="10"/>
      <c r="IA548" s="10"/>
      <c r="IB548" s="10"/>
    </row>
    <row r="549" spans="1:236" s="2" customFormat="1" ht="18.75">
      <c r="A549" s="289"/>
      <c r="B549" s="299"/>
      <c r="C549" s="386"/>
      <c r="D549" s="363"/>
      <c r="E549" s="23" t="s">
        <v>110</v>
      </c>
      <c r="F549" s="24">
        <v>42202</v>
      </c>
      <c r="G549" s="203">
        <v>31043</v>
      </c>
      <c r="H549" s="24">
        <f t="shared" si="28"/>
        <v>37251.599999999999</v>
      </c>
      <c r="I549" s="24"/>
      <c r="J549" s="355"/>
      <c r="K549" s="18"/>
      <c r="L549" s="19"/>
      <c r="M549" s="19"/>
      <c r="N549" s="19"/>
      <c r="O549" s="19"/>
      <c r="P549" s="19"/>
      <c r="Q549" s="19"/>
      <c r="R549" s="20"/>
      <c r="S549" s="20"/>
      <c r="W549" s="199"/>
      <c r="X549" s="150"/>
      <c r="HY549" s="10"/>
      <c r="HZ549" s="10"/>
      <c r="IA549" s="10"/>
      <c r="IB549" s="10"/>
    </row>
    <row r="550" spans="1:236" s="2" customFormat="1" ht="18.75">
      <c r="A550" s="288">
        <v>323</v>
      </c>
      <c r="B550" s="298"/>
      <c r="C550" s="385" t="s">
        <v>760</v>
      </c>
      <c r="D550" s="347" t="s">
        <v>5</v>
      </c>
      <c r="E550" s="23" t="s">
        <v>111</v>
      </c>
      <c r="F550" s="24">
        <v>26584</v>
      </c>
      <c r="G550" s="203">
        <v>30502</v>
      </c>
      <c r="H550" s="24">
        <f t="shared" si="28"/>
        <v>36602.400000000001</v>
      </c>
      <c r="I550" s="24"/>
      <c r="J550" s="355"/>
      <c r="K550" s="18"/>
      <c r="L550" s="19"/>
      <c r="M550" s="19"/>
      <c r="N550" s="19"/>
      <c r="O550" s="19"/>
      <c r="P550" s="19"/>
      <c r="Q550" s="19"/>
      <c r="R550" s="20"/>
      <c r="S550" s="20"/>
      <c r="W550" s="199"/>
      <c r="X550" s="150"/>
      <c r="HY550" s="10"/>
      <c r="HZ550" s="10"/>
      <c r="IA550" s="10"/>
      <c r="IB550" s="10"/>
    </row>
    <row r="551" spans="1:236" s="2" customFormat="1" ht="18.75">
      <c r="A551" s="289"/>
      <c r="B551" s="299"/>
      <c r="C551" s="386"/>
      <c r="D551" s="363"/>
      <c r="E551" s="23" t="s">
        <v>110</v>
      </c>
      <c r="F551" s="24">
        <v>42202</v>
      </c>
      <c r="G551" s="203">
        <v>33463</v>
      </c>
      <c r="H551" s="24">
        <f t="shared" si="28"/>
        <v>40155.599999999999</v>
      </c>
      <c r="I551" s="24"/>
      <c r="J551" s="355"/>
      <c r="K551" s="18"/>
      <c r="L551" s="19"/>
      <c r="M551" s="19"/>
      <c r="N551" s="19"/>
      <c r="O551" s="19"/>
      <c r="P551" s="19"/>
      <c r="Q551" s="19"/>
      <c r="R551" s="20"/>
      <c r="S551" s="20"/>
      <c r="W551" s="199"/>
      <c r="X551" s="150"/>
      <c r="HY551" s="10"/>
      <c r="HZ551" s="10"/>
      <c r="IA551" s="10"/>
      <c r="IB551" s="10"/>
    </row>
    <row r="552" spans="1:236" s="2" customFormat="1" ht="18.75">
      <c r="A552" s="288">
        <v>323</v>
      </c>
      <c r="B552" s="298"/>
      <c r="C552" s="385" t="s">
        <v>26</v>
      </c>
      <c r="D552" s="347" t="s">
        <v>5</v>
      </c>
      <c r="E552" s="23" t="s">
        <v>111</v>
      </c>
      <c r="F552" s="24">
        <v>26584</v>
      </c>
      <c r="G552" s="203">
        <v>30659</v>
      </c>
      <c r="H552" s="24">
        <f t="shared" si="28"/>
        <v>36790.799999999996</v>
      </c>
      <c r="I552" s="24"/>
      <c r="J552" s="355"/>
      <c r="K552" s="18"/>
      <c r="L552" s="19"/>
      <c r="M552" s="19"/>
      <c r="N552" s="19"/>
      <c r="O552" s="19"/>
      <c r="P552" s="19"/>
      <c r="Q552" s="19"/>
      <c r="R552" s="20"/>
      <c r="S552" s="20"/>
      <c r="W552" s="199"/>
      <c r="X552" s="150"/>
      <c r="HY552" s="10"/>
      <c r="HZ552" s="10"/>
      <c r="IA552" s="10"/>
      <c r="IB552" s="10"/>
    </row>
    <row r="553" spans="1:236" s="2" customFormat="1" ht="18.75">
      <c r="A553" s="289"/>
      <c r="B553" s="299"/>
      <c r="C553" s="386"/>
      <c r="D553" s="363"/>
      <c r="E553" s="23" t="s">
        <v>110</v>
      </c>
      <c r="F553" s="24">
        <v>42202</v>
      </c>
      <c r="G553" s="203">
        <v>33683</v>
      </c>
      <c r="H553" s="24">
        <f t="shared" si="28"/>
        <v>40419.599999999999</v>
      </c>
      <c r="I553" s="24"/>
      <c r="J553" s="355"/>
      <c r="K553" s="18"/>
      <c r="L553" s="19"/>
      <c r="M553" s="19"/>
      <c r="N553" s="19"/>
      <c r="O553" s="19"/>
      <c r="P553" s="19"/>
      <c r="Q553" s="19"/>
      <c r="R553" s="20"/>
      <c r="S553" s="20"/>
      <c r="W553" s="199"/>
      <c r="X553" s="150"/>
      <c r="HY553" s="10"/>
      <c r="HZ553" s="10"/>
      <c r="IA553" s="10"/>
      <c r="IB553" s="10"/>
    </row>
    <row r="554" spans="1:236" s="2" customFormat="1" ht="18.75">
      <c r="A554" s="288">
        <v>323</v>
      </c>
      <c r="B554" s="298"/>
      <c r="C554" s="385" t="s">
        <v>761</v>
      </c>
      <c r="D554" s="347" t="s">
        <v>5</v>
      </c>
      <c r="E554" s="23" t="s">
        <v>111</v>
      </c>
      <c r="F554" s="24">
        <v>26584</v>
      </c>
      <c r="G554" s="203">
        <v>31919</v>
      </c>
      <c r="H554" s="24">
        <f t="shared" si="28"/>
        <v>38302.799999999996</v>
      </c>
      <c r="I554" s="24"/>
      <c r="J554" s="355"/>
      <c r="K554" s="18"/>
      <c r="L554" s="19"/>
      <c r="M554" s="19"/>
      <c r="N554" s="19"/>
      <c r="O554" s="19"/>
      <c r="P554" s="19"/>
      <c r="Q554" s="19"/>
      <c r="R554" s="20"/>
      <c r="S554" s="20"/>
      <c r="W554" s="199"/>
      <c r="X554" s="150"/>
      <c r="HY554" s="10"/>
      <c r="HZ554" s="10"/>
      <c r="IA554" s="10"/>
      <c r="IB554" s="10"/>
    </row>
    <row r="555" spans="1:236" s="2" customFormat="1" ht="18.75">
      <c r="A555" s="289"/>
      <c r="B555" s="299"/>
      <c r="C555" s="386"/>
      <c r="D555" s="363"/>
      <c r="E555" s="23" t="s">
        <v>110</v>
      </c>
      <c r="F555" s="24">
        <v>42202</v>
      </c>
      <c r="G555" s="203">
        <v>34891</v>
      </c>
      <c r="H555" s="24">
        <f t="shared" si="28"/>
        <v>41869.199999999997</v>
      </c>
      <c r="I555" s="24"/>
      <c r="J555" s="355"/>
      <c r="K555" s="18"/>
      <c r="L555" s="19"/>
      <c r="M555" s="19"/>
      <c r="N555" s="19"/>
      <c r="O555" s="19"/>
      <c r="P555" s="19"/>
      <c r="Q555" s="19"/>
      <c r="R555" s="20"/>
      <c r="S555" s="20"/>
      <c r="W555" s="199"/>
      <c r="X555" s="150"/>
      <c r="HY555" s="10"/>
      <c r="HZ555" s="10"/>
      <c r="IA555" s="10"/>
      <c r="IB555" s="10"/>
    </row>
    <row r="556" spans="1:236" s="2" customFormat="1" ht="18.75">
      <c r="A556" s="288">
        <v>323</v>
      </c>
      <c r="B556" s="298"/>
      <c r="C556" s="385" t="s">
        <v>762</v>
      </c>
      <c r="D556" s="347" t="s">
        <v>5</v>
      </c>
      <c r="E556" s="23" t="s">
        <v>111</v>
      </c>
      <c r="F556" s="24">
        <v>26584</v>
      </c>
      <c r="G556" s="203">
        <v>41343</v>
      </c>
      <c r="H556" s="24">
        <f t="shared" ref="H556:H583" si="29">G556*1.2</f>
        <v>49611.6</v>
      </c>
      <c r="I556" s="24"/>
      <c r="J556" s="355"/>
      <c r="K556" s="18"/>
      <c r="L556" s="19"/>
      <c r="M556" s="19"/>
      <c r="N556" s="19"/>
      <c r="O556" s="19"/>
      <c r="P556" s="19"/>
      <c r="Q556" s="19"/>
      <c r="R556" s="20"/>
      <c r="S556" s="20"/>
      <c r="W556" s="199"/>
      <c r="X556" s="150"/>
      <c r="HY556" s="10"/>
      <c r="HZ556" s="10"/>
      <c r="IA556" s="10"/>
      <c r="IB556" s="10"/>
    </row>
    <row r="557" spans="1:236" s="2" customFormat="1" ht="18.75">
      <c r="A557" s="289"/>
      <c r="B557" s="299"/>
      <c r="C557" s="386"/>
      <c r="D557" s="363"/>
      <c r="E557" s="23" t="s">
        <v>110</v>
      </c>
      <c r="F557" s="24">
        <v>42202</v>
      </c>
      <c r="G557" s="203">
        <v>45365</v>
      </c>
      <c r="H557" s="24">
        <f t="shared" si="29"/>
        <v>54438</v>
      </c>
      <c r="I557" s="24"/>
      <c r="J557" s="355"/>
      <c r="K557" s="18"/>
      <c r="L557" s="19"/>
      <c r="M557" s="19"/>
      <c r="N557" s="19"/>
      <c r="O557" s="19"/>
      <c r="P557" s="19"/>
      <c r="Q557" s="19"/>
      <c r="R557" s="20"/>
      <c r="S557" s="20"/>
      <c r="W557" s="199"/>
      <c r="X557" s="150"/>
      <c r="HY557" s="10"/>
      <c r="HZ557" s="10"/>
      <c r="IA557" s="10"/>
      <c r="IB557" s="10"/>
    </row>
    <row r="558" spans="1:236" s="2" customFormat="1" ht="18.75">
      <c r="A558" s="288">
        <v>323</v>
      </c>
      <c r="B558" s="298"/>
      <c r="C558" s="385" t="s">
        <v>763</v>
      </c>
      <c r="D558" s="347" t="s">
        <v>5</v>
      </c>
      <c r="E558" s="23" t="s">
        <v>111</v>
      </c>
      <c r="F558" s="24">
        <v>26584</v>
      </c>
      <c r="G558" s="203">
        <v>41065</v>
      </c>
      <c r="H558" s="24">
        <f t="shared" si="29"/>
        <v>49278</v>
      </c>
      <c r="I558" s="24"/>
      <c r="J558" s="355"/>
      <c r="K558" s="18"/>
      <c r="L558" s="19"/>
      <c r="M558" s="19"/>
      <c r="N558" s="19"/>
      <c r="O558" s="19"/>
      <c r="P558" s="19"/>
      <c r="Q558" s="19"/>
      <c r="R558" s="20"/>
      <c r="S558" s="20"/>
      <c r="W558" s="199"/>
      <c r="X558" s="150"/>
      <c r="HY558" s="10"/>
      <c r="HZ558" s="10"/>
      <c r="IA558" s="10"/>
      <c r="IB558" s="10"/>
    </row>
    <row r="559" spans="1:236" s="2" customFormat="1" ht="18.75">
      <c r="A559" s="289"/>
      <c r="B559" s="299"/>
      <c r="C559" s="386"/>
      <c r="D559" s="363"/>
      <c r="E559" s="23" t="s">
        <v>110</v>
      </c>
      <c r="F559" s="24">
        <v>42202</v>
      </c>
      <c r="G559" s="203">
        <v>45149</v>
      </c>
      <c r="H559" s="24">
        <f t="shared" si="29"/>
        <v>54178.799999999996</v>
      </c>
      <c r="I559" s="24"/>
      <c r="J559" s="355"/>
      <c r="K559" s="18"/>
      <c r="L559" s="19"/>
      <c r="M559" s="19"/>
      <c r="N559" s="19"/>
      <c r="O559" s="19"/>
      <c r="P559" s="19"/>
      <c r="Q559" s="19"/>
      <c r="R559" s="20"/>
      <c r="S559" s="20"/>
      <c r="W559" s="199"/>
      <c r="X559" s="150"/>
      <c r="HY559" s="10"/>
      <c r="HZ559" s="10"/>
      <c r="IA559" s="10"/>
      <c r="IB559" s="10"/>
    </row>
    <row r="560" spans="1:236" s="2" customFormat="1" ht="18.75">
      <c r="A560" s="288">
        <v>323</v>
      </c>
      <c r="B560" s="298"/>
      <c r="C560" s="385" t="s">
        <v>554</v>
      </c>
      <c r="D560" s="347" t="s">
        <v>5</v>
      </c>
      <c r="E560" s="23" t="s">
        <v>111</v>
      </c>
      <c r="F560" s="24">
        <v>26584</v>
      </c>
      <c r="G560" s="203">
        <v>47669</v>
      </c>
      <c r="H560" s="24">
        <f t="shared" si="29"/>
        <v>57202.799999999996</v>
      </c>
      <c r="I560" s="24"/>
      <c r="J560" s="355"/>
      <c r="K560" s="18"/>
      <c r="L560" s="19"/>
      <c r="M560" s="19"/>
      <c r="N560" s="19"/>
      <c r="O560" s="19"/>
      <c r="P560" s="19"/>
      <c r="Q560" s="19"/>
      <c r="R560" s="20"/>
      <c r="S560" s="20"/>
      <c r="W560" s="199"/>
      <c r="X560" s="150"/>
      <c r="HY560" s="10"/>
      <c r="HZ560" s="10"/>
      <c r="IA560" s="10"/>
      <c r="IB560" s="10"/>
    </row>
    <row r="561" spans="1:236" s="2" customFormat="1" ht="18.75">
      <c r="A561" s="289"/>
      <c r="B561" s="299"/>
      <c r="C561" s="386"/>
      <c r="D561" s="363"/>
      <c r="E561" s="23" t="s">
        <v>110</v>
      </c>
      <c r="F561" s="24">
        <v>42202</v>
      </c>
      <c r="G561" s="203">
        <v>52310</v>
      </c>
      <c r="H561" s="24">
        <f t="shared" si="29"/>
        <v>62772</v>
      </c>
      <c r="I561" s="24"/>
      <c r="J561" s="355"/>
      <c r="K561" s="18"/>
      <c r="L561" s="19"/>
      <c r="M561" s="19"/>
      <c r="N561" s="19"/>
      <c r="O561" s="19"/>
      <c r="P561" s="19"/>
      <c r="Q561" s="19"/>
      <c r="R561" s="20"/>
      <c r="S561" s="20"/>
      <c r="W561" s="199"/>
      <c r="X561" s="150"/>
      <c r="HY561" s="10"/>
      <c r="HZ561" s="10"/>
      <c r="IA561" s="10"/>
      <c r="IB561" s="10"/>
    </row>
    <row r="562" spans="1:236" s="2" customFormat="1" ht="18.75">
      <c r="A562" s="288">
        <v>323</v>
      </c>
      <c r="B562" s="298"/>
      <c r="C562" s="385" t="s">
        <v>29</v>
      </c>
      <c r="D562" s="347" t="s">
        <v>5</v>
      </c>
      <c r="E562" s="23" t="s">
        <v>111</v>
      </c>
      <c r="F562" s="24">
        <v>26584</v>
      </c>
      <c r="G562" s="203">
        <v>69068</v>
      </c>
      <c r="H562" s="24">
        <f t="shared" si="29"/>
        <v>82881.599999999991</v>
      </c>
      <c r="I562" s="24"/>
      <c r="J562" s="355"/>
      <c r="K562" s="18"/>
      <c r="L562" s="19"/>
      <c r="M562" s="19"/>
      <c r="N562" s="19"/>
      <c r="O562" s="19"/>
      <c r="P562" s="19"/>
      <c r="Q562" s="19"/>
      <c r="R562" s="20"/>
      <c r="S562" s="20"/>
      <c r="W562" s="199"/>
      <c r="X562" s="150"/>
      <c r="HY562" s="10"/>
      <c r="HZ562" s="10"/>
      <c r="IA562" s="10"/>
      <c r="IB562" s="10"/>
    </row>
    <row r="563" spans="1:236" s="2" customFormat="1" ht="18.75">
      <c r="A563" s="289"/>
      <c r="B563" s="299"/>
      <c r="C563" s="386"/>
      <c r="D563" s="363"/>
      <c r="E563" s="23" t="s">
        <v>110</v>
      </c>
      <c r="F563" s="24">
        <v>42202</v>
      </c>
      <c r="G563" s="203">
        <v>75914</v>
      </c>
      <c r="H563" s="24">
        <f t="shared" si="29"/>
        <v>91096.8</v>
      </c>
      <c r="I563" s="24"/>
      <c r="J563" s="355"/>
      <c r="K563" s="18"/>
      <c r="L563" s="19"/>
      <c r="M563" s="19"/>
      <c r="N563" s="19"/>
      <c r="O563" s="19"/>
      <c r="P563" s="19"/>
      <c r="Q563" s="19"/>
      <c r="R563" s="20"/>
      <c r="S563" s="20"/>
      <c r="W563" s="199"/>
      <c r="X563" s="150"/>
      <c r="HY563" s="10"/>
      <c r="HZ563" s="10"/>
      <c r="IA563" s="10"/>
      <c r="IB563" s="10"/>
    </row>
    <row r="564" spans="1:236" s="2" customFormat="1" ht="18.75">
      <c r="A564" s="256"/>
      <c r="B564" s="258"/>
      <c r="C564" s="385" t="s">
        <v>800</v>
      </c>
      <c r="D564" s="347" t="s">
        <v>5</v>
      </c>
      <c r="E564" s="23" t="s">
        <v>111</v>
      </c>
      <c r="F564" s="24"/>
      <c r="G564" s="203">
        <v>43889</v>
      </c>
      <c r="H564" s="24">
        <f t="shared" si="29"/>
        <v>52666.799999999996</v>
      </c>
      <c r="I564" s="24"/>
      <c r="J564" s="355"/>
      <c r="K564" s="18"/>
      <c r="L564" s="19"/>
      <c r="M564" s="19"/>
      <c r="N564" s="19"/>
      <c r="O564" s="19"/>
      <c r="P564" s="19"/>
      <c r="Q564" s="19"/>
      <c r="R564" s="20"/>
      <c r="S564" s="20"/>
      <c r="W564" s="199"/>
      <c r="X564" s="150"/>
      <c r="HY564" s="10"/>
      <c r="HZ564" s="10"/>
      <c r="IA564" s="10"/>
      <c r="IB564" s="10"/>
    </row>
    <row r="565" spans="1:236" s="2" customFormat="1" ht="18.75">
      <c r="A565" s="256"/>
      <c r="B565" s="258"/>
      <c r="C565" s="386"/>
      <c r="D565" s="363"/>
      <c r="E565" s="23" t="s">
        <v>110</v>
      </c>
      <c r="F565" s="24"/>
      <c r="G565" s="203">
        <v>48194</v>
      </c>
      <c r="H565" s="24">
        <f t="shared" si="29"/>
        <v>57832.799999999996</v>
      </c>
      <c r="I565" s="24"/>
      <c r="J565" s="355"/>
      <c r="K565" s="18"/>
      <c r="L565" s="19"/>
      <c r="M565" s="19"/>
      <c r="N565" s="19"/>
      <c r="O565" s="19"/>
      <c r="P565" s="19"/>
      <c r="Q565" s="19"/>
      <c r="R565" s="20"/>
      <c r="S565" s="20"/>
      <c r="W565" s="199"/>
      <c r="X565" s="150"/>
      <c r="HY565" s="10"/>
      <c r="HZ565" s="10"/>
      <c r="IA565" s="10"/>
      <c r="IB565" s="10"/>
    </row>
    <row r="566" spans="1:236" s="2" customFormat="1" ht="18.75">
      <c r="A566" s="288">
        <v>323</v>
      </c>
      <c r="B566" s="298"/>
      <c r="C566" s="385" t="s">
        <v>805</v>
      </c>
      <c r="D566" s="347" t="s">
        <v>5</v>
      </c>
      <c r="E566" s="23" t="s">
        <v>111</v>
      </c>
      <c r="F566" s="24">
        <v>26584</v>
      </c>
      <c r="G566" s="203">
        <v>6604</v>
      </c>
      <c r="H566" s="24">
        <f t="shared" si="29"/>
        <v>7924.7999999999993</v>
      </c>
      <c r="I566" s="24"/>
      <c r="J566" s="355"/>
      <c r="K566" s="18"/>
      <c r="L566" s="19"/>
      <c r="M566" s="19"/>
      <c r="N566" s="19"/>
      <c r="O566" s="19"/>
      <c r="P566" s="19"/>
      <c r="Q566" s="19"/>
      <c r="R566" s="20"/>
      <c r="S566" s="20"/>
      <c r="W566" s="199"/>
      <c r="X566" s="150"/>
      <c r="HY566" s="10"/>
      <c r="HZ566" s="10"/>
      <c r="IA566" s="10"/>
      <c r="IB566" s="10"/>
    </row>
    <row r="567" spans="1:236" s="2" customFormat="1" ht="18.75">
      <c r="A567" s="289"/>
      <c r="B567" s="299"/>
      <c r="C567" s="386"/>
      <c r="D567" s="363"/>
      <c r="E567" s="23" t="s">
        <v>110</v>
      </c>
      <c r="F567" s="24">
        <v>42202</v>
      </c>
      <c r="G567" s="203">
        <v>7216</v>
      </c>
      <c r="H567" s="24">
        <f t="shared" si="29"/>
        <v>8659.1999999999989</v>
      </c>
      <c r="I567" s="24"/>
      <c r="J567" s="355"/>
      <c r="K567" s="18"/>
      <c r="L567" s="19"/>
      <c r="M567" s="19"/>
      <c r="N567" s="19"/>
      <c r="O567" s="19"/>
      <c r="P567" s="19"/>
      <c r="Q567" s="19"/>
      <c r="R567" s="20"/>
      <c r="S567" s="20"/>
      <c r="W567" s="199"/>
      <c r="X567" s="150"/>
      <c r="HY567" s="10"/>
      <c r="HZ567" s="10"/>
      <c r="IA567" s="10"/>
      <c r="IB567" s="10"/>
    </row>
    <row r="568" spans="1:236" s="2" customFormat="1" ht="18.75">
      <c r="A568" s="288">
        <v>323</v>
      </c>
      <c r="B568" s="298"/>
      <c r="C568" s="385" t="s">
        <v>806</v>
      </c>
      <c r="D568" s="347" t="s">
        <v>5</v>
      </c>
      <c r="E568" s="23" t="s">
        <v>111</v>
      </c>
      <c r="F568" s="24">
        <v>26584</v>
      </c>
      <c r="G568" s="203">
        <v>11369</v>
      </c>
      <c r="H568" s="24">
        <f t="shared" si="29"/>
        <v>13642.8</v>
      </c>
      <c r="I568" s="24"/>
      <c r="J568" s="355"/>
      <c r="K568" s="18"/>
      <c r="L568" s="19"/>
      <c r="M568" s="19"/>
      <c r="N568" s="19"/>
      <c r="O568" s="19"/>
      <c r="P568" s="19"/>
      <c r="Q568" s="19"/>
      <c r="R568" s="20"/>
      <c r="S568" s="20"/>
      <c r="W568" s="199"/>
      <c r="X568" s="150"/>
      <c r="HY568" s="10"/>
      <c r="HZ568" s="10"/>
      <c r="IA568" s="10"/>
      <c r="IB568" s="10"/>
    </row>
    <row r="569" spans="1:236" s="2" customFormat="1" ht="18.75">
      <c r="A569" s="289"/>
      <c r="B569" s="299"/>
      <c r="C569" s="386"/>
      <c r="D569" s="363"/>
      <c r="E569" s="23" t="s">
        <v>110</v>
      </c>
      <c r="F569" s="24">
        <v>42202</v>
      </c>
      <c r="G569" s="203">
        <v>14162</v>
      </c>
      <c r="H569" s="24">
        <f t="shared" si="29"/>
        <v>16994.399999999998</v>
      </c>
      <c r="I569" s="24"/>
      <c r="J569" s="355"/>
      <c r="K569" s="18"/>
      <c r="L569" s="19"/>
      <c r="M569" s="19"/>
      <c r="N569" s="19"/>
      <c r="O569" s="19"/>
      <c r="P569" s="19"/>
      <c r="Q569" s="19"/>
      <c r="R569" s="20"/>
      <c r="S569" s="20"/>
      <c r="W569" s="199"/>
      <c r="X569" s="150"/>
      <c r="HY569" s="10"/>
      <c r="HZ569" s="10"/>
      <c r="IA569" s="10"/>
      <c r="IB569" s="10"/>
    </row>
    <row r="570" spans="1:236" s="2" customFormat="1" ht="18.75">
      <c r="A570" s="288">
        <v>323</v>
      </c>
      <c r="B570" s="298"/>
      <c r="C570" s="385" t="s">
        <v>807</v>
      </c>
      <c r="D570" s="347" t="s">
        <v>5</v>
      </c>
      <c r="E570" s="23" t="s">
        <v>111</v>
      </c>
      <c r="F570" s="24">
        <v>26584</v>
      </c>
      <c r="G570" s="203">
        <v>11369</v>
      </c>
      <c r="H570" s="24">
        <f t="shared" si="29"/>
        <v>13642.8</v>
      </c>
      <c r="I570" s="24"/>
      <c r="J570" s="355"/>
      <c r="K570" s="18"/>
      <c r="L570" s="19"/>
      <c r="M570" s="19"/>
      <c r="N570" s="19"/>
      <c r="O570" s="19"/>
      <c r="P570" s="19"/>
      <c r="Q570" s="19"/>
      <c r="R570" s="20"/>
      <c r="S570" s="20"/>
      <c r="W570" s="199"/>
      <c r="X570" s="150"/>
      <c r="HY570" s="10"/>
      <c r="HZ570" s="10"/>
      <c r="IA570" s="10"/>
      <c r="IB570" s="10"/>
    </row>
    <row r="571" spans="1:236" s="2" customFormat="1" ht="18.75">
      <c r="A571" s="289"/>
      <c r="B571" s="299"/>
      <c r="C571" s="386"/>
      <c r="D571" s="363"/>
      <c r="E571" s="23" t="s">
        <v>110</v>
      </c>
      <c r="F571" s="24">
        <v>42202</v>
      </c>
      <c r="G571" s="203">
        <v>14162</v>
      </c>
      <c r="H571" s="24">
        <f t="shared" si="29"/>
        <v>16994.399999999998</v>
      </c>
      <c r="I571" s="24"/>
      <c r="J571" s="355"/>
      <c r="K571" s="18"/>
      <c r="L571" s="19"/>
      <c r="M571" s="19"/>
      <c r="N571" s="19"/>
      <c r="O571" s="19"/>
      <c r="P571" s="19"/>
      <c r="Q571" s="19"/>
      <c r="R571" s="20"/>
      <c r="S571" s="20"/>
      <c r="W571" s="199"/>
      <c r="X571" s="150"/>
      <c r="HY571" s="10"/>
      <c r="HZ571" s="10"/>
      <c r="IA571" s="10"/>
      <c r="IB571" s="10"/>
    </row>
    <row r="572" spans="1:236" s="2" customFormat="1" ht="18.75">
      <c r="A572" s="288">
        <v>323</v>
      </c>
      <c r="B572" s="298"/>
      <c r="C572" s="385" t="s">
        <v>808</v>
      </c>
      <c r="D572" s="347" t="s">
        <v>5</v>
      </c>
      <c r="E572" s="23" t="s">
        <v>111</v>
      </c>
      <c r="F572" s="24">
        <v>26584</v>
      </c>
      <c r="G572" s="203">
        <v>12686</v>
      </c>
      <c r="H572" s="24">
        <f t="shared" si="29"/>
        <v>15223.199999999999</v>
      </c>
      <c r="I572" s="24"/>
      <c r="J572" s="355"/>
      <c r="K572" s="18"/>
      <c r="L572" s="19"/>
      <c r="M572" s="19"/>
      <c r="N572" s="19"/>
      <c r="O572" s="19"/>
      <c r="P572" s="19"/>
      <c r="Q572" s="19"/>
      <c r="R572" s="20"/>
      <c r="S572" s="20"/>
      <c r="W572" s="199"/>
      <c r="X572" s="150"/>
      <c r="HY572" s="10"/>
      <c r="HZ572" s="10"/>
      <c r="IA572" s="10"/>
      <c r="IB572" s="10"/>
    </row>
    <row r="573" spans="1:236" s="2" customFormat="1" ht="18.75">
      <c r="A573" s="289"/>
      <c r="B573" s="299"/>
      <c r="C573" s="386"/>
      <c r="D573" s="363"/>
      <c r="E573" s="23" t="s">
        <v>110</v>
      </c>
      <c r="F573" s="24">
        <v>42202</v>
      </c>
      <c r="G573" s="203">
        <v>14584</v>
      </c>
      <c r="H573" s="24">
        <f t="shared" si="29"/>
        <v>17500.8</v>
      </c>
      <c r="I573" s="24"/>
      <c r="J573" s="355"/>
      <c r="K573" s="18"/>
      <c r="L573" s="19"/>
      <c r="M573" s="19"/>
      <c r="N573" s="19"/>
      <c r="O573" s="19"/>
      <c r="P573" s="19"/>
      <c r="Q573" s="19"/>
      <c r="R573" s="20"/>
      <c r="S573" s="20"/>
      <c r="W573" s="199"/>
      <c r="X573" s="150"/>
      <c r="HY573" s="10"/>
      <c r="HZ573" s="10"/>
      <c r="IA573" s="10"/>
      <c r="IB573" s="10"/>
    </row>
    <row r="574" spans="1:236" s="2" customFormat="1" ht="18.75">
      <c r="A574" s="288">
        <v>323</v>
      </c>
      <c r="B574" s="298"/>
      <c r="C574" s="385" t="s">
        <v>809</v>
      </c>
      <c r="D574" s="347" t="s">
        <v>5</v>
      </c>
      <c r="E574" s="23" t="s">
        <v>111</v>
      </c>
      <c r="F574" s="24">
        <v>26584</v>
      </c>
      <c r="G574" s="203">
        <v>12686</v>
      </c>
      <c r="H574" s="24">
        <f t="shared" si="29"/>
        <v>15223.199999999999</v>
      </c>
      <c r="I574" s="24"/>
      <c r="J574" s="355"/>
      <c r="K574" s="18"/>
      <c r="L574" s="19"/>
      <c r="M574" s="19"/>
      <c r="N574" s="19"/>
      <c r="O574" s="19"/>
      <c r="P574" s="19"/>
      <c r="Q574" s="19"/>
      <c r="R574" s="20"/>
      <c r="S574" s="20"/>
      <c r="W574" s="199"/>
      <c r="X574" s="150"/>
      <c r="HY574" s="10"/>
      <c r="HZ574" s="10"/>
      <c r="IA574" s="10"/>
      <c r="IB574" s="10"/>
    </row>
    <row r="575" spans="1:236" s="2" customFormat="1" ht="18.75">
      <c r="A575" s="289"/>
      <c r="B575" s="299"/>
      <c r="C575" s="386"/>
      <c r="D575" s="363"/>
      <c r="E575" s="23" t="s">
        <v>110</v>
      </c>
      <c r="F575" s="24">
        <v>42202</v>
      </c>
      <c r="G575" s="203">
        <v>14584</v>
      </c>
      <c r="H575" s="24">
        <f t="shared" si="29"/>
        <v>17500.8</v>
      </c>
      <c r="I575" s="24"/>
      <c r="J575" s="355"/>
      <c r="K575" s="18"/>
      <c r="L575" s="19"/>
      <c r="M575" s="19"/>
      <c r="N575" s="19"/>
      <c r="O575" s="19"/>
      <c r="P575" s="19"/>
      <c r="Q575" s="19"/>
      <c r="R575" s="20"/>
      <c r="S575" s="20"/>
      <c r="W575" s="199"/>
      <c r="X575" s="150"/>
      <c r="HY575" s="10"/>
      <c r="HZ575" s="10"/>
      <c r="IA575" s="10"/>
      <c r="IB575" s="10"/>
    </row>
    <row r="576" spans="1:236" s="2" customFormat="1" ht="18.75">
      <c r="A576" s="288">
        <v>323</v>
      </c>
      <c r="B576" s="298"/>
      <c r="C576" s="385" t="s">
        <v>810</v>
      </c>
      <c r="D576" s="347" t="s">
        <v>5</v>
      </c>
      <c r="E576" s="23" t="s">
        <v>111</v>
      </c>
      <c r="F576" s="24">
        <v>26584</v>
      </c>
      <c r="G576" s="203">
        <v>13868</v>
      </c>
      <c r="H576" s="24">
        <f t="shared" si="29"/>
        <v>16641.599999999999</v>
      </c>
      <c r="I576" s="24"/>
      <c r="J576" s="355"/>
      <c r="K576" s="18"/>
      <c r="L576" s="19"/>
      <c r="M576" s="19"/>
      <c r="N576" s="19"/>
      <c r="O576" s="19"/>
      <c r="P576" s="19"/>
      <c r="Q576" s="19"/>
      <c r="R576" s="20"/>
      <c r="S576" s="20"/>
      <c r="W576" s="199"/>
      <c r="X576" s="150"/>
      <c r="HY576" s="10"/>
      <c r="HZ576" s="10"/>
      <c r="IA576" s="10"/>
      <c r="IB576" s="10"/>
    </row>
    <row r="577" spans="1:236" s="2" customFormat="1" ht="18.75">
      <c r="A577" s="289"/>
      <c r="B577" s="299"/>
      <c r="C577" s="386"/>
      <c r="D577" s="363"/>
      <c r="E577" s="23" t="s">
        <v>110</v>
      </c>
      <c r="F577" s="24">
        <v>42202</v>
      </c>
      <c r="G577" s="203">
        <v>15154</v>
      </c>
      <c r="H577" s="24">
        <f t="shared" si="29"/>
        <v>18184.8</v>
      </c>
      <c r="I577" s="24"/>
      <c r="J577" s="355"/>
      <c r="K577" s="18"/>
      <c r="L577" s="19"/>
      <c r="M577" s="19"/>
      <c r="N577" s="19"/>
      <c r="O577" s="19"/>
      <c r="P577" s="19"/>
      <c r="Q577" s="19"/>
      <c r="R577" s="20"/>
      <c r="S577" s="20"/>
      <c r="W577" s="199"/>
      <c r="X577" s="150"/>
      <c r="HY577" s="10"/>
      <c r="HZ577" s="10"/>
      <c r="IA577" s="10"/>
      <c r="IB577" s="10"/>
    </row>
    <row r="578" spans="1:236" s="2" customFormat="1" ht="18.75">
      <c r="A578" s="288">
        <v>323</v>
      </c>
      <c r="B578" s="298"/>
      <c r="C578" s="385" t="s">
        <v>811</v>
      </c>
      <c r="D578" s="347" t="s">
        <v>5</v>
      </c>
      <c r="E578" s="23" t="s">
        <v>111</v>
      </c>
      <c r="F578" s="24">
        <v>26584</v>
      </c>
      <c r="G578" s="203">
        <v>14718</v>
      </c>
      <c r="H578" s="24">
        <f t="shared" si="29"/>
        <v>17661.599999999999</v>
      </c>
      <c r="I578" s="24"/>
      <c r="J578" s="355"/>
      <c r="K578" s="18"/>
      <c r="L578" s="19"/>
      <c r="M578" s="19"/>
      <c r="N578" s="19"/>
      <c r="O578" s="19"/>
      <c r="P578" s="19"/>
      <c r="Q578" s="19"/>
      <c r="R578" s="20"/>
      <c r="S578" s="20"/>
      <c r="W578" s="199"/>
      <c r="X578" s="150"/>
      <c r="HY578" s="10"/>
      <c r="HZ578" s="10"/>
      <c r="IA578" s="10"/>
      <c r="IB578" s="10"/>
    </row>
    <row r="579" spans="1:236" s="2" customFormat="1" ht="18.75">
      <c r="A579" s="289"/>
      <c r="B579" s="299"/>
      <c r="C579" s="386"/>
      <c r="D579" s="363"/>
      <c r="E579" s="23" t="s">
        <v>110</v>
      </c>
      <c r="F579" s="24">
        <v>42202</v>
      </c>
      <c r="G579" s="203">
        <v>15957</v>
      </c>
      <c r="H579" s="24">
        <f t="shared" si="29"/>
        <v>19148.399999999998</v>
      </c>
      <c r="I579" s="24"/>
      <c r="J579" s="356"/>
      <c r="K579" s="18"/>
      <c r="L579" s="19"/>
      <c r="M579" s="19"/>
      <c r="N579" s="19"/>
      <c r="O579" s="19"/>
      <c r="P579" s="19"/>
      <c r="Q579" s="19"/>
      <c r="R579" s="20"/>
      <c r="S579" s="20"/>
      <c r="W579" s="199"/>
      <c r="X579" s="150"/>
      <c r="HY579" s="10"/>
      <c r="HZ579" s="10"/>
      <c r="IA579" s="10"/>
      <c r="IB579" s="10"/>
    </row>
    <row r="580" spans="1:236" s="2" customFormat="1" ht="18.75" customHeight="1">
      <c r="A580" s="256"/>
      <c r="B580" s="258"/>
      <c r="C580" s="385" t="s">
        <v>768</v>
      </c>
      <c r="D580" s="347" t="s">
        <v>5</v>
      </c>
      <c r="E580" s="23" t="s">
        <v>111</v>
      </c>
      <c r="F580" s="24"/>
      <c r="G580" s="203">
        <v>43047</v>
      </c>
      <c r="H580" s="24">
        <f t="shared" si="29"/>
        <v>51656.4</v>
      </c>
      <c r="I580" s="24"/>
      <c r="J580" s="354" t="s">
        <v>801</v>
      </c>
      <c r="K580" s="18"/>
      <c r="L580" s="19"/>
      <c r="M580" s="19"/>
      <c r="N580" s="19"/>
      <c r="O580" s="19"/>
      <c r="P580" s="19"/>
      <c r="Q580" s="19"/>
      <c r="R580" s="20"/>
      <c r="S580" s="20"/>
      <c r="W580" s="199"/>
      <c r="X580" s="150"/>
      <c r="HY580" s="10"/>
      <c r="HZ580" s="10"/>
      <c r="IA580" s="10"/>
      <c r="IB580" s="10"/>
    </row>
    <row r="581" spans="1:236" s="2" customFormat="1" ht="18.75">
      <c r="A581" s="256"/>
      <c r="B581" s="258"/>
      <c r="C581" s="386"/>
      <c r="D581" s="363"/>
      <c r="E581" s="23" t="s">
        <v>110</v>
      </c>
      <c r="F581" s="24"/>
      <c r="G581" s="203">
        <v>45252</v>
      </c>
      <c r="H581" s="24">
        <f t="shared" si="29"/>
        <v>54302.400000000001</v>
      </c>
      <c r="I581" s="24"/>
      <c r="J581" s="355"/>
      <c r="K581" s="18"/>
      <c r="L581" s="19"/>
      <c r="M581" s="19"/>
      <c r="N581" s="19"/>
      <c r="O581" s="19"/>
      <c r="P581" s="19"/>
      <c r="Q581" s="19"/>
      <c r="R581" s="20"/>
      <c r="S581" s="20"/>
      <c r="W581" s="199"/>
      <c r="X581" s="150"/>
      <c r="HY581" s="10"/>
      <c r="HZ581" s="10"/>
      <c r="IA581" s="10"/>
      <c r="IB581" s="10"/>
    </row>
    <row r="582" spans="1:236" s="2" customFormat="1" ht="18.75">
      <c r="A582" s="288">
        <v>323</v>
      </c>
      <c r="B582" s="298"/>
      <c r="C582" s="385" t="s">
        <v>802</v>
      </c>
      <c r="D582" s="347" t="s">
        <v>5</v>
      </c>
      <c r="E582" s="23" t="s">
        <v>111</v>
      </c>
      <c r="F582" s="24"/>
      <c r="G582" s="203">
        <v>59952</v>
      </c>
      <c r="H582" s="24">
        <f t="shared" si="29"/>
        <v>71942.399999999994</v>
      </c>
      <c r="I582" s="24"/>
      <c r="J582" s="355"/>
      <c r="K582" s="18"/>
      <c r="L582" s="19"/>
      <c r="M582" s="19"/>
      <c r="N582" s="19"/>
      <c r="O582" s="19"/>
      <c r="P582" s="19"/>
      <c r="Q582" s="19"/>
      <c r="R582" s="20"/>
      <c r="S582" s="20"/>
      <c r="W582" s="199"/>
      <c r="X582" s="150"/>
      <c r="HY582" s="10"/>
      <c r="HZ582" s="10"/>
      <c r="IA582" s="10"/>
      <c r="IB582" s="10"/>
    </row>
    <row r="583" spans="1:236" s="2" customFormat="1" ht="18.75">
      <c r="A583" s="289"/>
      <c r="B583" s="299"/>
      <c r="C583" s="386"/>
      <c r="D583" s="363"/>
      <c r="E583" s="23" t="s">
        <v>110</v>
      </c>
      <c r="F583" s="24"/>
      <c r="G583" s="203">
        <v>64152</v>
      </c>
      <c r="H583" s="24">
        <f t="shared" si="29"/>
        <v>76982.399999999994</v>
      </c>
      <c r="I583" s="24"/>
      <c r="J583" s="356"/>
      <c r="K583" s="18"/>
      <c r="L583" s="19"/>
      <c r="M583" s="19"/>
      <c r="N583" s="19"/>
      <c r="O583" s="19"/>
      <c r="P583" s="19"/>
      <c r="Q583" s="19"/>
      <c r="R583" s="20"/>
      <c r="S583" s="20"/>
      <c r="W583" s="199"/>
      <c r="X583" s="150"/>
      <c r="HY583" s="10"/>
      <c r="HZ583" s="10"/>
      <c r="IA583" s="10"/>
      <c r="IB583" s="10"/>
    </row>
    <row r="584" spans="1:236" s="2" customFormat="1" ht="18.75" customHeight="1">
      <c r="A584" s="256">
        <v>352</v>
      </c>
      <c r="B584" s="257"/>
      <c r="C584" s="145" t="s">
        <v>130</v>
      </c>
      <c r="D584" s="244"/>
      <c r="E584" s="244"/>
      <c r="F584" s="244"/>
      <c r="G584" s="75"/>
      <c r="H584" s="75"/>
      <c r="I584" s="75"/>
      <c r="J584" s="244"/>
      <c r="K584" s="18"/>
      <c r="L584" s="19"/>
      <c r="M584" s="19"/>
      <c r="N584" s="19"/>
      <c r="O584" s="19"/>
      <c r="P584" s="19"/>
      <c r="Q584" s="19"/>
      <c r="R584" s="20"/>
      <c r="S584" s="20"/>
      <c r="HY584" s="10"/>
      <c r="HZ584" s="10"/>
      <c r="IA584" s="10"/>
      <c r="IB584" s="10"/>
    </row>
    <row r="585" spans="1:236" s="2" customFormat="1" ht="18.75" customHeight="1">
      <c r="A585" s="256"/>
      <c r="B585" s="257"/>
      <c r="C585" s="315" t="s">
        <v>700</v>
      </c>
      <c r="D585" s="347" t="s">
        <v>5</v>
      </c>
      <c r="E585" s="271" t="s">
        <v>111</v>
      </c>
      <c r="F585" s="244"/>
      <c r="G585" s="75">
        <v>10395</v>
      </c>
      <c r="H585" s="24">
        <f t="shared" ref="H585:H591" si="30">G585*1.2</f>
        <v>12474</v>
      </c>
      <c r="I585" s="24"/>
      <c r="J585" s="347" t="s">
        <v>736</v>
      </c>
      <c r="K585" s="18"/>
      <c r="L585" s="19"/>
      <c r="M585" s="19"/>
      <c r="N585" s="19"/>
      <c r="O585" s="19"/>
      <c r="P585" s="19"/>
      <c r="Q585" s="19"/>
      <c r="R585" s="20"/>
      <c r="S585" s="20"/>
      <c r="HY585" s="10"/>
      <c r="HZ585" s="10"/>
      <c r="IA585" s="10"/>
      <c r="IB585" s="10"/>
    </row>
    <row r="586" spans="1:236" s="2" customFormat="1" ht="18.75" customHeight="1">
      <c r="A586" s="256"/>
      <c r="B586" s="257"/>
      <c r="C586" s="316"/>
      <c r="D586" s="363"/>
      <c r="E586" s="271" t="s">
        <v>110</v>
      </c>
      <c r="F586" s="244"/>
      <c r="G586" s="75">
        <v>15455</v>
      </c>
      <c r="H586" s="24">
        <f t="shared" si="30"/>
        <v>18546</v>
      </c>
      <c r="I586" s="24"/>
      <c r="J586" s="348"/>
      <c r="K586" s="18"/>
      <c r="L586" s="19"/>
      <c r="M586" s="19"/>
      <c r="N586" s="19"/>
      <c r="O586" s="19"/>
      <c r="P586" s="19"/>
      <c r="Q586" s="19"/>
      <c r="R586" s="20"/>
      <c r="S586" s="20"/>
      <c r="HY586" s="10"/>
      <c r="HZ586" s="10"/>
      <c r="IA586" s="10"/>
      <c r="IB586" s="10"/>
    </row>
    <row r="587" spans="1:236" s="2" customFormat="1" ht="18.75" customHeight="1">
      <c r="A587" s="256"/>
      <c r="B587" s="257"/>
      <c r="C587" s="315" t="s">
        <v>701</v>
      </c>
      <c r="D587" s="347" t="s">
        <v>5</v>
      </c>
      <c r="E587" s="271" t="s">
        <v>111</v>
      </c>
      <c r="F587" s="244"/>
      <c r="G587" s="75">
        <v>10395</v>
      </c>
      <c r="H587" s="24">
        <f t="shared" si="30"/>
        <v>12474</v>
      </c>
      <c r="I587" s="24"/>
      <c r="J587" s="348"/>
      <c r="K587" s="18"/>
      <c r="L587" s="19"/>
      <c r="M587" s="19"/>
      <c r="N587" s="19"/>
      <c r="O587" s="19"/>
      <c r="P587" s="19"/>
      <c r="Q587" s="19"/>
      <c r="R587" s="20"/>
      <c r="S587" s="20"/>
      <c r="HY587" s="10"/>
      <c r="HZ587" s="10"/>
      <c r="IA587" s="10"/>
      <c r="IB587" s="10"/>
    </row>
    <row r="588" spans="1:236" s="2" customFormat="1" ht="18.75" customHeight="1">
      <c r="A588" s="256"/>
      <c r="B588" s="257"/>
      <c r="C588" s="316" t="s">
        <v>701</v>
      </c>
      <c r="D588" s="363"/>
      <c r="E588" s="271" t="s">
        <v>110</v>
      </c>
      <c r="F588" s="244"/>
      <c r="G588" s="75">
        <v>15455</v>
      </c>
      <c r="H588" s="24">
        <f t="shared" si="30"/>
        <v>18546</v>
      </c>
      <c r="I588" s="24"/>
      <c r="J588" s="348"/>
      <c r="K588" s="18"/>
      <c r="L588" s="19"/>
      <c r="M588" s="19"/>
      <c r="N588" s="19"/>
      <c r="O588" s="19"/>
      <c r="P588" s="19"/>
      <c r="Q588" s="19"/>
      <c r="R588" s="20"/>
      <c r="S588" s="20"/>
      <c r="HY588" s="10"/>
      <c r="HZ588" s="10"/>
      <c r="IA588" s="10"/>
      <c r="IB588" s="10"/>
    </row>
    <row r="589" spans="1:236" s="2" customFormat="1" ht="18.75" customHeight="1">
      <c r="A589" s="256"/>
      <c r="B589" s="257"/>
      <c r="C589" s="315" t="s">
        <v>702</v>
      </c>
      <c r="D589" s="347" t="s">
        <v>5</v>
      </c>
      <c r="E589" s="271" t="s">
        <v>111</v>
      </c>
      <c r="F589" s="244"/>
      <c r="G589" s="75">
        <v>7751</v>
      </c>
      <c r="H589" s="24">
        <f t="shared" si="30"/>
        <v>9301.1999999999989</v>
      </c>
      <c r="I589" s="24"/>
      <c r="J589" s="348"/>
      <c r="K589" s="18"/>
      <c r="L589" s="19"/>
      <c r="M589" s="19"/>
      <c r="N589" s="19"/>
      <c r="O589" s="19"/>
      <c r="P589" s="19"/>
      <c r="Q589" s="19"/>
      <c r="R589" s="20"/>
      <c r="S589" s="20"/>
      <c r="HY589" s="10"/>
      <c r="HZ589" s="10"/>
      <c r="IA589" s="10"/>
      <c r="IB589" s="10"/>
    </row>
    <row r="590" spans="1:236" s="2" customFormat="1" ht="18.75" customHeight="1">
      <c r="A590" s="256"/>
      <c r="B590" s="257"/>
      <c r="C590" s="316" t="s">
        <v>702</v>
      </c>
      <c r="D590" s="363"/>
      <c r="E590" s="271" t="s">
        <v>110</v>
      </c>
      <c r="F590" s="244"/>
      <c r="G590" s="75">
        <v>10442</v>
      </c>
      <c r="H590" s="24">
        <f t="shared" si="30"/>
        <v>12530.4</v>
      </c>
      <c r="I590" s="24"/>
      <c r="J590" s="348"/>
      <c r="K590" s="18"/>
      <c r="L590" s="19"/>
      <c r="M590" s="19"/>
      <c r="N590" s="19"/>
      <c r="O590" s="19"/>
      <c r="P590" s="19"/>
      <c r="Q590" s="19"/>
      <c r="R590" s="20"/>
      <c r="S590" s="20"/>
      <c r="HY590" s="10"/>
      <c r="HZ590" s="10"/>
      <c r="IA590" s="10"/>
      <c r="IB590" s="10"/>
    </row>
    <row r="591" spans="1:236" s="2" customFormat="1" ht="31.5" customHeight="1">
      <c r="A591" s="256"/>
      <c r="B591" s="257"/>
      <c r="C591" s="315" t="s">
        <v>741</v>
      </c>
      <c r="D591" s="347" t="s">
        <v>5</v>
      </c>
      <c r="E591" s="271" t="s">
        <v>111</v>
      </c>
      <c r="F591" s="244"/>
      <c r="G591" s="75">
        <v>13076</v>
      </c>
      <c r="H591" s="24">
        <f t="shared" si="30"/>
        <v>15691.199999999999</v>
      </c>
      <c r="I591" s="24"/>
      <c r="J591" s="348"/>
      <c r="K591" s="18"/>
      <c r="L591" s="19"/>
      <c r="M591" s="19"/>
      <c r="N591" s="19"/>
      <c r="O591" s="19"/>
      <c r="P591" s="19"/>
      <c r="Q591" s="19"/>
      <c r="R591" s="20"/>
      <c r="S591" s="20"/>
      <c r="HY591" s="10"/>
      <c r="HZ591" s="10"/>
      <c r="IA591" s="10"/>
      <c r="IB591" s="10"/>
    </row>
    <row r="592" spans="1:236" s="2" customFormat="1" ht="18.75" customHeight="1">
      <c r="A592" s="256"/>
      <c r="B592" s="257"/>
      <c r="C592" s="316" t="s">
        <v>703</v>
      </c>
      <c r="D592" s="363" t="s">
        <v>5</v>
      </c>
      <c r="E592" s="271"/>
      <c r="F592" s="244"/>
      <c r="G592" s="75"/>
      <c r="H592" s="24"/>
      <c r="I592" s="24"/>
      <c r="J592" s="348"/>
      <c r="K592" s="18"/>
      <c r="L592" s="19"/>
      <c r="M592" s="19"/>
      <c r="N592" s="19"/>
      <c r="O592" s="19"/>
      <c r="P592" s="19"/>
      <c r="Q592" s="19"/>
      <c r="R592" s="20"/>
      <c r="S592" s="20"/>
      <c r="HY592" s="10"/>
      <c r="HZ592" s="10"/>
      <c r="IA592" s="10"/>
      <c r="IB592" s="10"/>
    </row>
    <row r="593" spans="1:236" s="2" customFormat="1" ht="18.75" customHeight="1">
      <c r="A593" s="256"/>
      <c r="B593" s="257"/>
      <c r="C593" s="315" t="s">
        <v>703</v>
      </c>
      <c r="D593" s="347" t="s">
        <v>5</v>
      </c>
      <c r="E593" s="271" t="s">
        <v>111</v>
      </c>
      <c r="F593" s="244"/>
      <c r="G593" s="75">
        <v>12095</v>
      </c>
      <c r="H593" s="24">
        <f t="shared" ref="H593:H631" si="31">G593*1.2</f>
        <v>14514</v>
      </c>
      <c r="I593" s="24"/>
      <c r="J593" s="348"/>
      <c r="K593" s="18"/>
      <c r="L593" s="19"/>
      <c r="M593" s="19"/>
      <c r="N593" s="19"/>
      <c r="O593" s="19"/>
      <c r="P593" s="19"/>
      <c r="Q593" s="19"/>
      <c r="R593" s="20"/>
      <c r="S593" s="20"/>
      <c r="HY593" s="10"/>
      <c r="HZ593" s="10"/>
      <c r="IA593" s="10"/>
      <c r="IB593" s="10"/>
    </row>
    <row r="594" spans="1:236" s="2" customFormat="1" ht="18.75" customHeight="1">
      <c r="A594" s="256"/>
      <c r="B594" s="257"/>
      <c r="C594" s="316" t="s">
        <v>704</v>
      </c>
      <c r="D594" s="363" t="s">
        <v>5</v>
      </c>
      <c r="E594" s="271" t="s">
        <v>110</v>
      </c>
      <c r="F594" s="244"/>
      <c r="G594" s="75">
        <v>17187</v>
      </c>
      <c r="H594" s="24">
        <f t="shared" si="31"/>
        <v>20624.399999999998</v>
      </c>
      <c r="I594" s="24"/>
      <c r="J594" s="348"/>
      <c r="K594" s="18"/>
      <c r="L594" s="19"/>
      <c r="M594" s="19"/>
      <c r="N594" s="19"/>
      <c r="O594" s="19"/>
      <c r="P594" s="19"/>
      <c r="Q594" s="19"/>
      <c r="R594" s="20"/>
      <c r="S594" s="20"/>
      <c r="HY594" s="10"/>
      <c r="HZ594" s="10"/>
      <c r="IA594" s="10"/>
      <c r="IB594" s="10"/>
    </row>
    <row r="595" spans="1:236" s="2" customFormat="1" ht="18.75" customHeight="1">
      <c r="A595" s="256"/>
      <c r="B595" s="257"/>
      <c r="C595" s="315" t="s">
        <v>704</v>
      </c>
      <c r="D595" s="347" t="s">
        <v>5</v>
      </c>
      <c r="E595" s="271" t="s">
        <v>111</v>
      </c>
      <c r="F595" s="244"/>
      <c r="G595" s="75">
        <v>11095</v>
      </c>
      <c r="H595" s="24">
        <f t="shared" si="31"/>
        <v>13314</v>
      </c>
      <c r="I595" s="24"/>
      <c r="J595" s="348"/>
      <c r="K595" s="18"/>
      <c r="L595" s="19"/>
      <c r="M595" s="19"/>
      <c r="N595" s="19"/>
      <c r="O595" s="19"/>
      <c r="P595" s="19"/>
      <c r="Q595" s="19"/>
      <c r="R595" s="20"/>
      <c r="S595" s="20"/>
      <c r="HY595" s="10"/>
      <c r="HZ595" s="10"/>
      <c r="IA595" s="10"/>
      <c r="IB595" s="10"/>
    </row>
    <row r="596" spans="1:236" s="2" customFormat="1" ht="18.75" customHeight="1">
      <c r="A596" s="256"/>
      <c r="B596" s="257"/>
      <c r="C596" s="316" t="s">
        <v>705</v>
      </c>
      <c r="D596" s="363" t="s">
        <v>5</v>
      </c>
      <c r="E596" s="271" t="s">
        <v>110</v>
      </c>
      <c r="F596" s="244"/>
      <c r="G596" s="75">
        <v>17187</v>
      </c>
      <c r="H596" s="24">
        <f t="shared" si="31"/>
        <v>20624.399999999998</v>
      </c>
      <c r="I596" s="24"/>
      <c r="J596" s="348"/>
      <c r="K596" s="18"/>
      <c r="L596" s="19"/>
      <c r="M596" s="19"/>
      <c r="N596" s="19"/>
      <c r="O596" s="19"/>
      <c r="P596" s="19"/>
      <c r="Q596" s="19"/>
      <c r="R596" s="20"/>
      <c r="S596" s="20"/>
      <c r="HY596" s="10"/>
      <c r="HZ596" s="10"/>
      <c r="IA596" s="10"/>
      <c r="IB596" s="10"/>
    </row>
    <row r="597" spans="1:236" s="2" customFormat="1" ht="18.75" customHeight="1">
      <c r="A597" s="256"/>
      <c r="B597" s="257"/>
      <c r="C597" s="315" t="s">
        <v>705</v>
      </c>
      <c r="D597" s="347" t="s">
        <v>5</v>
      </c>
      <c r="E597" s="271" t="s">
        <v>111</v>
      </c>
      <c r="F597" s="244"/>
      <c r="G597" s="75">
        <v>11895</v>
      </c>
      <c r="H597" s="24">
        <f t="shared" si="31"/>
        <v>14274</v>
      </c>
      <c r="I597" s="24"/>
      <c r="J597" s="348"/>
      <c r="K597" s="18"/>
      <c r="L597" s="19"/>
      <c r="M597" s="19"/>
      <c r="N597" s="19"/>
      <c r="O597" s="19"/>
      <c r="P597" s="19"/>
      <c r="Q597" s="19"/>
      <c r="R597" s="20"/>
      <c r="S597" s="20"/>
      <c r="HY597" s="10"/>
      <c r="HZ597" s="10"/>
      <c r="IA597" s="10"/>
      <c r="IB597" s="10"/>
    </row>
    <row r="598" spans="1:236" s="2" customFormat="1" ht="18.75" customHeight="1">
      <c r="A598" s="256"/>
      <c r="B598" s="257"/>
      <c r="C598" s="316" t="s">
        <v>706</v>
      </c>
      <c r="D598" s="363" t="s">
        <v>5</v>
      </c>
      <c r="E598" s="271" t="s">
        <v>110</v>
      </c>
      <c r="F598" s="244"/>
      <c r="G598" s="75">
        <v>20652</v>
      </c>
      <c r="H598" s="24">
        <f t="shared" si="31"/>
        <v>24782.399999999998</v>
      </c>
      <c r="I598" s="24"/>
      <c r="J598" s="348"/>
      <c r="K598" s="18"/>
      <c r="L598" s="19"/>
      <c r="M598" s="19"/>
      <c r="N598" s="19"/>
      <c r="O598" s="19"/>
      <c r="P598" s="19"/>
      <c r="Q598" s="19"/>
      <c r="R598" s="20"/>
      <c r="S598" s="20"/>
      <c r="HY598" s="10"/>
      <c r="HZ598" s="10"/>
      <c r="IA598" s="10"/>
      <c r="IB598" s="10"/>
    </row>
    <row r="599" spans="1:236" s="2" customFormat="1" ht="18.75" customHeight="1">
      <c r="A599" s="256"/>
      <c r="B599" s="257"/>
      <c r="C599" s="315" t="s">
        <v>706</v>
      </c>
      <c r="D599" s="347" t="s">
        <v>5</v>
      </c>
      <c r="E599" s="271" t="s">
        <v>111</v>
      </c>
      <c r="F599" s="244"/>
      <c r="G599" s="75">
        <v>11895</v>
      </c>
      <c r="H599" s="24">
        <f t="shared" si="31"/>
        <v>14274</v>
      </c>
      <c r="I599" s="24"/>
      <c r="J599" s="348"/>
      <c r="K599" s="18"/>
      <c r="L599" s="19"/>
      <c r="M599" s="19"/>
      <c r="N599" s="19"/>
      <c r="O599" s="19"/>
      <c r="P599" s="19"/>
      <c r="Q599" s="19"/>
      <c r="R599" s="20"/>
      <c r="S599" s="20"/>
      <c r="HY599" s="10"/>
      <c r="HZ599" s="10"/>
      <c r="IA599" s="10"/>
      <c r="IB599" s="10"/>
    </row>
    <row r="600" spans="1:236" s="2" customFormat="1" ht="18.75" customHeight="1">
      <c r="A600" s="256"/>
      <c r="B600" s="257"/>
      <c r="C600" s="316" t="s">
        <v>707</v>
      </c>
      <c r="D600" s="363" t="s">
        <v>5</v>
      </c>
      <c r="E600" s="271" t="s">
        <v>110</v>
      </c>
      <c r="F600" s="244"/>
      <c r="G600" s="75">
        <v>20652</v>
      </c>
      <c r="H600" s="24">
        <f t="shared" si="31"/>
        <v>24782.399999999998</v>
      </c>
      <c r="I600" s="24"/>
      <c r="J600" s="348"/>
      <c r="K600" s="18"/>
      <c r="L600" s="19"/>
      <c r="M600" s="19"/>
      <c r="N600" s="19"/>
      <c r="O600" s="19"/>
      <c r="P600" s="19"/>
      <c r="Q600" s="19"/>
      <c r="R600" s="20"/>
      <c r="S600" s="20"/>
      <c r="HY600" s="10"/>
      <c r="HZ600" s="10"/>
      <c r="IA600" s="10"/>
      <c r="IB600" s="10"/>
    </row>
    <row r="601" spans="1:236" s="2" customFormat="1" ht="18.75" customHeight="1">
      <c r="A601" s="256"/>
      <c r="B601" s="257"/>
      <c r="C601" s="239"/>
      <c r="D601" s="236"/>
      <c r="E601" s="271"/>
      <c r="F601" s="244"/>
      <c r="G601" s="75"/>
      <c r="H601" s="24"/>
      <c r="I601" s="24"/>
      <c r="J601" s="348"/>
      <c r="K601" s="18"/>
      <c r="L601" s="19"/>
      <c r="M601" s="19"/>
      <c r="N601" s="19"/>
      <c r="O601" s="19"/>
      <c r="P601" s="19"/>
      <c r="Q601" s="19"/>
      <c r="R601" s="20"/>
      <c r="S601" s="20"/>
      <c r="HY601" s="10"/>
      <c r="HZ601" s="10"/>
      <c r="IA601" s="10"/>
      <c r="IB601" s="10"/>
    </row>
    <row r="602" spans="1:236" s="2" customFormat="1" ht="18.75" customHeight="1">
      <c r="A602" s="256"/>
      <c r="B602" s="257"/>
      <c r="C602" s="315" t="s">
        <v>707</v>
      </c>
      <c r="D602" s="347" t="s">
        <v>5</v>
      </c>
      <c r="E602" s="271" t="s">
        <v>111</v>
      </c>
      <c r="F602" s="244"/>
      <c r="G602" s="75">
        <v>20695</v>
      </c>
      <c r="H602" s="24">
        <f t="shared" si="31"/>
        <v>24834</v>
      </c>
      <c r="I602" s="24"/>
      <c r="J602" s="348"/>
      <c r="K602" s="18"/>
      <c r="L602" s="19"/>
      <c r="M602" s="19"/>
      <c r="N602" s="19"/>
      <c r="O602" s="19"/>
      <c r="P602" s="19"/>
      <c r="Q602" s="19"/>
      <c r="R602" s="20"/>
      <c r="S602" s="20"/>
      <c r="HY602" s="10"/>
      <c r="HZ602" s="10"/>
      <c r="IA602" s="10"/>
      <c r="IB602" s="10"/>
    </row>
    <row r="603" spans="1:236" s="2" customFormat="1" ht="18.75" customHeight="1">
      <c r="A603" s="256"/>
      <c r="B603" s="257"/>
      <c r="C603" s="316" t="s">
        <v>708</v>
      </c>
      <c r="D603" s="363" t="s">
        <v>5</v>
      </c>
      <c r="E603" s="271" t="s">
        <v>110</v>
      </c>
      <c r="F603" s="244"/>
      <c r="G603" s="75">
        <v>25850</v>
      </c>
      <c r="H603" s="24">
        <f t="shared" si="31"/>
        <v>31020</v>
      </c>
      <c r="I603" s="24"/>
      <c r="J603" s="348"/>
      <c r="K603" s="18"/>
      <c r="L603" s="19"/>
      <c r="M603" s="19"/>
      <c r="N603" s="19"/>
      <c r="O603" s="19"/>
      <c r="P603" s="19"/>
      <c r="Q603" s="19"/>
      <c r="R603" s="20"/>
      <c r="S603" s="20"/>
      <c r="HY603" s="10"/>
      <c r="HZ603" s="10"/>
      <c r="IA603" s="10"/>
      <c r="IB603" s="10"/>
    </row>
    <row r="604" spans="1:236" s="2" customFormat="1" ht="18.75" customHeight="1">
      <c r="A604" s="256"/>
      <c r="B604" s="257"/>
      <c r="C604" s="315" t="s">
        <v>708</v>
      </c>
      <c r="D604" s="347" t="s">
        <v>5</v>
      </c>
      <c r="E604" s="271" t="s">
        <v>111</v>
      </c>
      <c r="F604" s="244"/>
      <c r="G604" s="75">
        <v>11245</v>
      </c>
      <c r="H604" s="24">
        <f t="shared" si="31"/>
        <v>13494</v>
      </c>
      <c r="I604" s="24"/>
      <c r="J604" s="348"/>
      <c r="K604" s="18"/>
      <c r="L604" s="19"/>
      <c r="M604" s="19"/>
      <c r="N604" s="19"/>
      <c r="O604" s="19"/>
      <c r="P604" s="19"/>
      <c r="Q604" s="19"/>
      <c r="R604" s="20"/>
      <c r="S604" s="20"/>
      <c r="HY604" s="10"/>
      <c r="HZ604" s="10"/>
      <c r="IA604" s="10"/>
      <c r="IB604" s="10"/>
    </row>
    <row r="605" spans="1:236" s="2" customFormat="1" ht="18.75" customHeight="1">
      <c r="A605" s="256"/>
      <c r="B605" s="257"/>
      <c r="C605" s="316" t="s">
        <v>709</v>
      </c>
      <c r="D605" s="363" t="s">
        <v>5</v>
      </c>
      <c r="E605" s="271" t="s">
        <v>110</v>
      </c>
      <c r="F605" s="244"/>
      <c r="G605" s="75">
        <v>14300</v>
      </c>
      <c r="H605" s="24">
        <f t="shared" si="31"/>
        <v>17160</v>
      </c>
      <c r="I605" s="24"/>
      <c r="J605" s="348"/>
      <c r="K605" s="18"/>
      <c r="L605" s="19"/>
      <c r="M605" s="19"/>
      <c r="N605" s="19"/>
      <c r="O605" s="19"/>
      <c r="P605" s="19"/>
      <c r="Q605" s="19"/>
      <c r="R605" s="20"/>
      <c r="S605" s="20"/>
      <c r="HY605" s="10"/>
      <c r="HZ605" s="10"/>
      <c r="IA605" s="10"/>
      <c r="IB605" s="10"/>
    </row>
    <row r="606" spans="1:236" s="2" customFormat="1" ht="18.75" customHeight="1">
      <c r="A606" s="256"/>
      <c r="B606" s="257"/>
      <c r="C606" s="315" t="s">
        <v>709</v>
      </c>
      <c r="D606" s="347" t="s">
        <v>5</v>
      </c>
      <c r="E606" s="271" t="s">
        <v>111</v>
      </c>
      <c r="F606" s="244"/>
      <c r="G606" s="75">
        <v>7995</v>
      </c>
      <c r="H606" s="24">
        <f t="shared" si="31"/>
        <v>9594</v>
      </c>
      <c r="I606" s="24"/>
      <c r="J606" s="348"/>
      <c r="K606" s="18"/>
      <c r="L606" s="19"/>
      <c r="M606" s="19"/>
      <c r="N606" s="19"/>
      <c r="O606" s="19"/>
      <c r="P606" s="19"/>
      <c r="Q606" s="19"/>
      <c r="R606" s="20"/>
      <c r="S606" s="20"/>
      <c r="HY606" s="10"/>
      <c r="HZ606" s="10"/>
      <c r="IA606" s="10"/>
      <c r="IB606" s="10"/>
    </row>
    <row r="607" spans="1:236" s="2" customFormat="1" ht="18.75" customHeight="1">
      <c r="A607" s="256"/>
      <c r="B607" s="257"/>
      <c r="C607" s="316" t="s">
        <v>710</v>
      </c>
      <c r="D607" s="363" t="s">
        <v>5</v>
      </c>
      <c r="E607" s="271" t="s">
        <v>110</v>
      </c>
      <c r="F607" s="244"/>
      <c r="G607" s="75">
        <v>12567</v>
      </c>
      <c r="H607" s="24">
        <f t="shared" si="31"/>
        <v>15080.4</v>
      </c>
      <c r="I607" s="24"/>
      <c r="J607" s="348"/>
      <c r="K607" s="18"/>
      <c r="L607" s="19"/>
      <c r="M607" s="19"/>
      <c r="N607" s="19"/>
      <c r="O607" s="19"/>
      <c r="P607" s="19"/>
      <c r="Q607" s="19"/>
      <c r="R607" s="20"/>
      <c r="S607" s="20"/>
      <c r="HY607" s="10"/>
      <c r="HZ607" s="10"/>
      <c r="IA607" s="10"/>
      <c r="IB607" s="10"/>
    </row>
    <row r="608" spans="1:236" s="2" customFormat="1" ht="18.75" customHeight="1">
      <c r="A608" s="256"/>
      <c r="B608" s="257"/>
      <c r="C608" s="315" t="s">
        <v>710</v>
      </c>
      <c r="D608" s="347" t="s">
        <v>5</v>
      </c>
      <c r="E608" s="271" t="s">
        <v>111</v>
      </c>
      <c r="F608" s="244"/>
      <c r="G608" s="75">
        <v>33595</v>
      </c>
      <c r="H608" s="24">
        <f t="shared" si="31"/>
        <v>40314</v>
      </c>
      <c r="I608" s="24"/>
      <c r="J608" s="348"/>
      <c r="K608" s="18"/>
      <c r="L608" s="19"/>
      <c r="M608" s="19"/>
      <c r="N608" s="19"/>
      <c r="O608" s="19"/>
      <c r="P608" s="19"/>
      <c r="Q608" s="19"/>
      <c r="R608" s="20"/>
      <c r="S608" s="20"/>
      <c r="HY608" s="10"/>
      <c r="HZ608" s="10"/>
      <c r="IA608" s="10"/>
      <c r="IB608" s="10"/>
    </row>
    <row r="609" spans="1:236" s="2" customFormat="1" ht="18.75" customHeight="1">
      <c r="A609" s="256"/>
      <c r="B609" s="257"/>
      <c r="C609" s="316" t="s">
        <v>711</v>
      </c>
      <c r="D609" s="363" t="s">
        <v>5</v>
      </c>
      <c r="E609" s="271" t="s">
        <v>110</v>
      </c>
      <c r="F609" s="244"/>
      <c r="G609" s="75">
        <v>36245</v>
      </c>
      <c r="H609" s="24">
        <f t="shared" si="31"/>
        <v>43494</v>
      </c>
      <c r="I609" s="24"/>
      <c r="J609" s="348"/>
      <c r="K609" s="18"/>
      <c r="L609" s="19"/>
      <c r="M609" s="19"/>
      <c r="N609" s="19"/>
      <c r="O609" s="19"/>
      <c r="P609" s="19"/>
      <c r="Q609" s="19"/>
      <c r="R609" s="20"/>
      <c r="S609" s="20"/>
      <c r="HY609" s="10"/>
      <c r="HZ609" s="10"/>
      <c r="IA609" s="10"/>
      <c r="IB609" s="10"/>
    </row>
    <row r="610" spans="1:236" s="2" customFormat="1" ht="18.75" customHeight="1">
      <c r="A610" s="263"/>
      <c r="B610" s="257"/>
      <c r="C610" s="315" t="s">
        <v>711</v>
      </c>
      <c r="D610" s="347" t="s">
        <v>5</v>
      </c>
      <c r="E610" s="271" t="s">
        <v>111</v>
      </c>
      <c r="F610" s="244"/>
      <c r="G610" s="75">
        <v>27623</v>
      </c>
      <c r="H610" s="24">
        <f t="shared" si="31"/>
        <v>33147.599999999999</v>
      </c>
      <c r="I610" s="24"/>
      <c r="J610" s="348"/>
      <c r="K610" s="41"/>
      <c r="L610" s="42"/>
      <c r="M610" s="42"/>
      <c r="N610" s="42"/>
      <c r="O610" s="42"/>
      <c r="P610" s="42"/>
      <c r="Q610" s="42"/>
      <c r="R610" s="261"/>
      <c r="S610" s="261"/>
      <c r="HY610" s="10"/>
      <c r="HZ610" s="10"/>
      <c r="IA610" s="10"/>
      <c r="IB610" s="10"/>
    </row>
    <row r="611" spans="1:236" s="2" customFormat="1" ht="18.75" customHeight="1">
      <c r="A611" s="263"/>
      <c r="B611" s="257"/>
      <c r="C611" s="316" t="s">
        <v>712</v>
      </c>
      <c r="D611" s="363" t="s">
        <v>5</v>
      </c>
      <c r="E611" s="271" t="s">
        <v>110</v>
      </c>
      <c r="F611" s="244"/>
      <c r="G611" s="75">
        <v>31625</v>
      </c>
      <c r="H611" s="24">
        <f t="shared" si="31"/>
        <v>37950</v>
      </c>
      <c r="I611" s="24"/>
      <c r="J611" s="348"/>
      <c r="K611" s="41"/>
      <c r="L611" s="42"/>
      <c r="M611" s="42"/>
      <c r="N611" s="42"/>
      <c r="O611" s="42"/>
      <c r="P611" s="42"/>
      <c r="Q611" s="42"/>
      <c r="R611" s="261"/>
      <c r="S611" s="261"/>
      <c r="HY611" s="10"/>
      <c r="HZ611" s="10"/>
      <c r="IA611" s="10"/>
      <c r="IB611" s="10"/>
    </row>
    <row r="612" spans="1:236" s="2" customFormat="1" ht="18.75" customHeight="1">
      <c r="A612" s="256"/>
      <c r="B612" s="257"/>
      <c r="C612" s="315" t="s">
        <v>712</v>
      </c>
      <c r="D612" s="347" t="s">
        <v>5</v>
      </c>
      <c r="E612" s="271" t="s">
        <v>111</v>
      </c>
      <c r="F612" s="244"/>
      <c r="G612" s="75">
        <v>9695</v>
      </c>
      <c r="H612" s="24">
        <f>G612*1.2</f>
        <v>11634</v>
      </c>
      <c r="I612" s="24"/>
      <c r="J612" s="348"/>
      <c r="K612" s="18"/>
      <c r="L612" s="19"/>
      <c r="M612" s="19"/>
      <c r="N612" s="19"/>
      <c r="O612" s="19"/>
      <c r="P612" s="19"/>
      <c r="Q612" s="19"/>
      <c r="R612" s="20"/>
      <c r="S612" s="20"/>
      <c r="HY612" s="10"/>
      <c r="HZ612" s="10"/>
      <c r="IA612" s="10"/>
      <c r="IB612" s="10"/>
    </row>
    <row r="613" spans="1:236" s="2" customFormat="1" ht="18.75" customHeight="1">
      <c r="A613" s="256"/>
      <c r="B613" s="257"/>
      <c r="C613" s="316" t="s">
        <v>713</v>
      </c>
      <c r="D613" s="363" t="s">
        <v>5</v>
      </c>
      <c r="E613" s="271" t="s">
        <v>110</v>
      </c>
      <c r="F613" s="244"/>
      <c r="G613" s="75">
        <v>13145</v>
      </c>
      <c r="H613" s="24">
        <f>G613*1.2</f>
        <v>15774</v>
      </c>
      <c r="I613" s="24"/>
      <c r="J613" s="348"/>
      <c r="K613" s="18"/>
      <c r="L613" s="19"/>
      <c r="M613" s="19"/>
      <c r="N613" s="19"/>
      <c r="O613" s="19"/>
      <c r="P613" s="19"/>
      <c r="Q613" s="19"/>
      <c r="R613" s="20"/>
      <c r="S613" s="20"/>
      <c r="HY613" s="10"/>
      <c r="HZ613" s="10"/>
      <c r="IA613" s="10"/>
      <c r="IB613" s="10"/>
    </row>
    <row r="614" spans="1:236" s="2" customFormat="1" ht="18.75" customHeight="1">
      <c r="A614" s="256"/>
      <c r="B614" s="257"/>
      <c r="C614" s="315" t="s">
        <v>713</v>
      </c>
      <c r="D614" s="347" t="s">
        <v>5</v>
      </c>
      <c r="E614" s="271" t="s">
        <v>111</v>
      </c>
      <c r="F614" s="244"/>
      <c r="G614" s="75">
        <v>12895</v>
      </c>
      <c r="H614" s="24">
        <f t="shared" si="31"/>
        <v>15474</v>
      </c>
      <c r="I614" s="24"/>
      <c r="J614" s="348"/>
      <c r="K614" s="18"/>
      <c r="L614" s="19"/>
      <c r="M614" s="19"/>
      <c r="N614" s="19"/>
      <c r="O614" s="19"/>
      <c r="P614" s="19"/>
      <c r="Q614" s="19"/>
      <c r="R614" s="20"/>
      <c r="S614" s="20"/>
      <c r="HY614" s="10"/>
      <c r="HZ614" s="10"/>
      <c r="IA614" s="10"/>
      <c r="IB614" s="10"/>
    </row>
    <row r="615" spans="1:236" s="10" customFormat="1" ht="18.75" customHeight="1">
      <c r="A615" s="256"/>
      <c r="B615" s="257"/>
      <c r="C615" s="316" t="s">
        <v>714</v>
      </c>
      <c r="D615" s="363" t="s">
        <v>5</v>
      </c>
      <c r="E615" s="271" t="s">
        <v>110</v>
      </c>
      <c r="F615" s="244"/>
      <c r="G615" s="75">
        <v>16610</v>
      </c>
      <c r="H615" s="24">
        <f t="shared" si="31"/>
        <v>19932</v>
      </c>
      <c r="I615" s="24"/>
      <c r="J615" s="348"/>
      <c r="K615" s="18"/>
      <c r="L615" s="19"/>
      <c r="M615" s="19"/>
      <c r="N615" s="19"/>
      <c r="O615" s="19"/>
      <c r="P615" s="19"/>
      <c r="Q615" s="19"/>
      <c r="R615" s="20"/>
      <c r="S615" s="20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</row>
    <row r="616" spans="1:236" s="10" customFormat="1" ht="18.75" customHeight="1">
      <c r="A616" s="256"/>
      <c r="B616" s="257"/>
      <c r="C616" s="315" t="s">
        <v>714</v>
      </c>
      <c r="D616" s="347" t="s">
        <v>5</v>
      </c>
      <c r="E616" s="271" t="s">
        <v>111</v>
      </c>
      <c r="F616" s="244"/>
      <c r="G616" s="75">
        <v>14295</v>
      </c>
      <c r="H616" s="24">
        <f t="shared" si="31"/>
        <v>17154</v>
      </c>
      <c r="I616" s="24"/>
      <c r="J616" s="348"/>
      <c r="K616" s="18"/>
      <c r="L616" s="19"/>
      <c r="M616" s="19"/>
      <c r="N616" s="19"/>
      <c r="O616" s="19"/>
      <c r="P616" s="19"/>
      <c r="Q616" s="19"/>
      <c r="R616" s="20"/>
      <c r="S616" s="20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</row>
    <row r="617" spans="1:236" s="10" customFormat="1" ht="18.75" customHeight="1">
      <c r="A617" s="256"/>
      <c r="B617" s="257"/>
      <c r="C617" s="316" t="s">
        <v>715</v>
      </c>
      <c r="D617" s="363" t="s">
        <v>5</v>
      </c>
      <c r="E617" s="271" t="s">
        <v>110</v>
      </c>
      <c r="F617" s="244"/>
      <c r="G617" s="75">
        <v>17765</v>
      </c>
      <c r="H617" s="24">
        <f t="shared" si="31"/>
        <v>21318</v>
      </c>
      <c r="I617" s="24"/>
      <c r="J617" s="348"/>
      <c r="K617" s="18"/>
      <c r="L617" s="19"/>
      <c r="M617" s="19"/>
      <c r="N617" s="19"/>
      <c r="O617" s="19"/>
      <c r="P617" s="19"/>
      <c r="Q617" s="19"/>
      <c r="R617" s="20"/>
      <c r="S617" s="20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</row>
    <row r="618" spans="1:236" s="10" customFormat="1" ht="18.75" customHeight="1">
      <c r="A618" s="256"/>
      <c r="B618" s="257"/>
      <c r="C618" s="315" t="s">
        <v>715</v>
      </c>
      <c r="D618" s="347" t="s">
        <v>5</v>
      </c>
      <c r="E618" s="271" t="s">
        <v>111</v>
      </c>
      <c r="F618" s="244"/>
      <c r="G618" s="75">
        <v>9795</v>
      </c>
      <c r="H618" s="24">
        <f t="shared" si="31"/>
        <v>11754</v>
      </c>
      <c r="I618" s="24"/>
      <c r="J618" s="348"/>
      <c r="K618" s="18"/>
      <c r="L618" s="19"/>
      <c r="M618" s="19"/>
      <c r="N618" s="19"/>
      <c r="O618" s="19"/>
      <c r="P618" s="19"/>
      <c r="Q618" s="19"/>
      <c r="R618" s="20"/>
      <c r="S618" s="20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</row>
    <row r="619" spans="1:236" s="10" customFormat="1" ht="18.75" customHeight="1">
      <c r="A619" s="256"/>
      <c r="B619" s="257"/>
      <c r="C619" s="316" t="s">
        <v>716</v>
      </c>
      <c r="D619" s="363" t="s">
        <v>5</v>
      </c>
      <c r="E619" s="271" t="s">
        <v>110</v>
      </c>
      <c r="F619" s="244"/>
      <c r="G619" s="75">
        <v>13145</v>
      </c>
      <c r="H619" s="24">
        <f t="shared" si="31"/>
        <v>15774</v>
      </c>
      <c r="I619" s="24"/>
      <c r="J619" s="348"/>
      <c r="K619" s="18"/>
      <c r="L619" s="19"/>
      <c r="M619" s="19"/>
      <c r="N619" s="19"/>
      <c r="O619" s="19"/>
      <c r="P619" s="19"/>
      <c r="Q619" s="19"/>
      <c r="R619" s="20"/>
      <c r="S619" s="20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</row>
    <row r="620" spans="1:236" s="10" customFormat="1" ht="18.75" customHeight="1">
      <c r="A620" s="256"/>
      <c r="B620" s="257"/>
      <c r="C620" s="315" t="s">
        <v>817</v>
      </c>
      <c r="D620" s="347" t="s">
        <v>5</v>
      </c>
      <c r="E620" s="271" t="s">
        <v>111</v>
      </c>
      <c r="F620" s="244"/>
      <c r="G620" s="75">
        <v>14120</v>
      </c>
      <c r="H620" s="24">
        <f t="shared" si="31"/>
        <v>16944</v>
      </c>
      <c r="I620" s="24"/>
      <c r="J620" s="348"/>
      <c r="K620" s="18"/>
      <c r="L620" s="19"/>
      <c r="M620" s="19"/>
      <c r="N620" s="19"/>
      <c r="O620" s="19"/>
      <c r="P620" s="19"/>
      <c r="Q620" s="19"/>
      <c r="R620" s="20"/>
      <c r="S620" s="20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</row>
    <row r="621" spans="1:236" s="10" customFormat="1" ht="18.75" customHeight="1">
      <c r="A621" s="256"/>
      <c r="B621" s="257"/>
      <c r="C621" s="316" t="s">
        <v>716</v>
      </c>
      <c r="D621" s="363" t="s">
        <v>5</v>
      </c>
      <c r="E621" s="271" t="s">
        <v>110</v>
      </c>
      <c r="F621" s="244"/>
      <c r="G621" s="75">
        <v>17820</v>
      </c>
      <c r="H621" s="24">
        <f t="shared" si="31"/>
        <v>21384</v>
      </c>
      <c r="I621" s="24"/>
      <c r="J621" s="348"/>
      <c r="K621" s="18"/>
      <c r="L621" s="19"/>
      <c r="M621" s="19"/>
      <c r="N621" s="19"/>
      <c r="O621" s="19"/>
      <c r="P621" s="19"/>
      <c r="Q621" s="19"/>
      <c r="R621" s="20"/>
      <c r="S621" s="20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</row>
    <row r="622" spans="1:236" s="10" customFormat="1" ht="18.75" customHeight="1">
      <c r="A622" s="256"/>
      <c r="B622" s="257"/>
      <c r="C622" s="315" t="s">
        <v>716</v>
      </c>
      <c r="D622" s="347" t="s">
        <v>5</v>
      </c>
      <c r="E622" s="271" t="s">
        <v>111</v>
      </c>
      <c r="F622" s="244"/>
      <c r="G622" s="75">
        <v>9795</v>
      </c>
      <c r="H622" s="24">
        <f t="shared" si="31"/>
        <v>11754</v>
      </c>
      <c r="I622" s="24"/>
      <c r="J622" s="348"/>
      <c r="K622" s="18"/>
      <c r="L622" s="19"/>
      <c r="M622" s="19"/>
      <c r="N622" s="19"/>
      <c r="O622" s="19"/>
      <c r="P622" s="19"/>
      <c r="Q622" s="19"/>
      <c r="R622" s="20"/>
      <c r="S622" s="20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</row>
    <row r="623" spans="1:236" s="10" customFormat="1" ht="18.75" customHeight="1">
      <c r="A623" s="256"/>
      <c r="B623" s="257"/>
      <c r="C623" s="316" t="s">
        <v>717</v>
      </c>
      <c r="D623" s="363" t="s">
        <v>5</v>
      </c>
      <c r="E623" s="271" t="s">
        <v>110</v>
      </c>
      <c r="F623" s="244"/>
      <c r="G623" s="75">
        <v>13145</v>
      </c>
      <c r="H623" s="24">
        <f t="shared" si="31"/>
        <v>15774</v>
      </c>
      <c r="I623" s="24"/>
      <c r="J623" s="348"/>
      <c r="K623" s="18"/>
      <c r="L623" s="19"/>
      <c r="M623" s="19"/>
      <c r="N623" s="19"/>
      <c r="O623" s="19"/>
      <c r="P623" s="19"/>
      <c r="Q623" s="19"/>
      <c r="R623" s="20"/>
      <c r="S623" s="20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</row>
    <row r="624" spans="1:236" s="10" customFormat="1" ht="18.75" customHeight="1">
      <c r="A624" s="256"/>
      <c r="B624" s="257"/>
      <c r="C624" s="315" t="s">
        <v>717</v>
      </c>
      <c r="D624" s="347" t="s">
        <v>5</v>
      </c>
      <c r="E624" s="271" t="s">
        <v>111</v>
      </c>
      <c r="F624" s="244"/>
      <c r="G624" s="75">
        <v>20795</v>
      </c>
      <c r="H624" s="24">
        <f t="shared" si="31"/>
        <v>24954</v>
      </c>
      <c r="I624" s="24"/>
      <c r="J624" s="348"/>
      <c r="K624" s="18"/>
      <c r="L624" s="19"/>
      <c r="M624" s="19"/>
      <c r="N624" s="19"/>
      <c r="O624" s="19"/>
      <c r="P624" s="19"/>
      <c r="Q624" s="19"/>
      <c r="R624" s="20"/>
      <c r="S624" s="20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</row>
    <row r="625" spans="1:234" s="10" customFormat="1" ht="18.75" customHeight="1">
      <c r="A625" s="256"/>
      <c r="B625" s="257"/>
      <c r="C625" s="316" t="s">
        <v>718</v>
      </c>
      <c r="D625" s="363" t="s">
        <v>5</v>
      </c>
      <c r="E625" s="271" t="s">
        <v>110</v>
      </c>
      <c r="F625" s="244"/>
      <c r="G625" s="75">
        <v>25850</v>
      </c>
      <c r="H625" s="24">
        <f t="shared" si="31"/>
        <v>31020</v>
      </c>
      <c r="I625" s="24"/>
      <c r="J625" s="348"/>
      <c r="K625" s="18"/>
      <c r="L625" s="19"/>
      <c r="M625" s="19"/>
      <c r="N625" s="19"/>
      <c r="O625" s="19"/>
      <c r="P625" s="19"/>
      <c r="Q625" s="19"/>
      <c r="R625" s="20"/>
      <c r="S625" s="20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</row>
    <row r="626" spans="1:234" s="10" customFormat="1" ht="18.75" customHeight="1">
      <c r="A626" s="256"/>
      <c r="B626" s="257"/>
      <c r="C626" s="315" t="s">
        <v>718</v>
      </c>
      <c r="D626" s="347" t="s">
        <v>5</v>
      </c>
      <c r="E626" s="271" t="s">
        <v>111</v>
      </c>
      <c r="F626" s="244"/>
      <c r="G626" s="75">
        <v>28295</v>
      </c>
      <c r="H626" s="24">
        <f t="shared" si="31"/>
        <v>33954</v>
      </c>
      <c r="I626" s="24"/>
      <c r="J626" s="348"/>
      <c r="K626" s="18"/>
      <c r="L626" s="19"/>
      <c r="M626" s="19"/>
      <c r="N626" s="19"/>
      <c r="O626" s="19"/>
      <c r="P626" s="19"/>
      <c r="Q626" s="19"/>
      <c r="R626" s="20"/>
      <c r="S626" s="20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</row>
    <row r="627" spans="1:234" s="10" customFormat="1" ht="18" customHeight="1">
      <c r="A627" s="256"/>
      <c r="B627" s="257"/>
      <c r="C627" s="316" t="s">
        <v>719</v>
      </c>
      <c r="D627" s="363" t="s">
        <v>5</v>
      </c>
      <c r="E627" s="271" t="s">
        <v>110</v>
      </c>
      <c r="F627" s="244"/>
      <c r="G627" s="75">
        <v>30470</v>
      </c>
      <c r="H627" s="24">
        <f t="shared" si="31"/>
        <v>36564</v>
      </c>
      <c r="I627" s="24"/>
      <c r="J627" s="348"/>
      <c r="K627" s="18"/>
      <c r="L627" s="19"/>
      <c r="M627" s="19"/>
      <c r="N627" s="19"/>
      <c r="O627" s="19"/>
      <c r="P627" s="19"/>
      <c r="Q627" s="19"/>
      <c r="R627" s="20"/>
      <c r="S627" s="20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</row>
    <row r="628" spans="1:234" s="10" customFormat="1" ht="18" customHeight="1">
      <c r="A628" s="256"/>
      <c r="B628" s="257"/>
      <c r="C628" s="315" t="s">
        <v>719</v>
      </c>
      <c r="D628" s="347" t="s">
        <v>5</v>
      </c>
      <c r="E628" s="271" t="s">
        <v>111</v>
      </c>
      <c r="F628" s="244"/>
      <c r="G628" s="75">
        <v>16295</v>
      </c>
      <c r="H628" s="24">
        <f t="shared" si="31"/>
        <v>19554</v>
      </c>
      <c r="I628" s="24"/>
      <c r="J628" s="348"/>
      <c r="K628" s="18"/>
      <c r="L628" s="19"/>
      <c r="M628" s="19"/>
      <c r="N628" s="19"/>
      <c r="O628" s="19"/>
      <c r="P628" s="19"/>
      <c r="Q628" s="19"/>
      <c r="R628" s="20"/>
      <c r="S628" s="20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</row>
    <row r="629" spans="1:234" s="10" customFormat="1" ht="18" customHeight="1">
      <c r="A629" s="256"/>
      <c r="B629" s="257"/>
      <c r="C629" s="316" t="s">
        <v>798</v>
      </c>
      <c r="D629" s="363" t="s">
        <v>5</v>
      </c>
      <c r="E629" s="271" t="s">
        <v>110</v>
      </c>
      <c r="F629" s="244"/>
      <c r="G629" s="75">
        <v>20075</v>
      </c>
      <c r="H629" s="24">
        <f t="shared" si="31"/>
        <v>24090</v>
      </c>
      <c r="I629" s="24"/>
      <c r="J629" s="348"/>
      <c r="K629" s="18"/>
      <c r="L629" s="19"/>
      <c r="M629" s="19"/>
      <c r="N629" s="19"/>
      <c r="O629" s="19"/>
      <c r="P629" s="19"/>
      <c r="Q629" s="19"/>
      <c r="R629" s="20"/>
      <c r="S629" s="20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</row>
    <row r="630" spans="1:234" s="10" customFormat="1" ht="18" customHeight="1">
      <c r="A630" s="256"/>
      <c r="B630" s="257"/>
      <c r="C630" s="327" t="s">
        <v>798</v>
      </c>
      <c r="D630" s="283" t="s">
        <v>5</v>
      </c>
      <c r="E630" s="271" t="s">
        <v>111</v>
      </c>
      <c r="F630" s="244"/>
      <c r="G630" s="75">
        <v>46595</v>
      </c>
      <c r="H630" s="24">
        <f t="shared" si="31"/>
        <v>55914</v>
      </c>
      <c r="I630" s="24"/>
      <c r="J630" s="363"/>
      <c r="K630" s="18"/>
      <c r="L630" s="19"/>
      <c r="M630" s="19"/>
      <c r="N630" s="19"/>
      <c r="O630" s="19"/>
      <c r="P630" s="19"/>
      <c r="Q630" s="19"/>
      <c r="R630" s="20"/>
      <c r="S630" s="20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</row>
    <row r="631" spans="1:234" s="10" customFormat="1" ht="18" customHeight="1">
      <c r="A631" s="256"/>
      <c r="B631" s="257"/>
      <c r="C631" s="328" t="s">
        <v>719</v>
      </c>
      <c r="D631" s="301"/>
      <c r="E631" s="271" t="s">
        <v>110</v>
      </c>
      <c r="F631" s="244"/>
      <c r="G631" s="75">
        <v>48845</v>
      </c>
      <c r="H631" s="24">
        <f t="shared" si="31"/>
        <v>58614</v>
      </c>
      <c r="I631" s="24"/>
      <c r="J631" s="240"/>
      <c r="K631" s="18"/>
      <c r="L631" s="19"/>
      <c r="M631" s="19"/>
      <c r="N631" s="19"/>
      <c r="O631" s="19"/>
      <c r="P631" s="19"/>
      <c r="Q631" s="19"/>
      <c r="R631" s="20"/>
      <c r="S631" s="20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</row>
    <row r="632" spans="1:234" s="10" customFormat="1" ht="18" customHeight="1">
      <c r="A632" s="256">
        <v>376</v>
      </c>
      <c r="B632" s="258"/>
      <c r="C632" s="387" t="s">
        <v>489</v>
      </c>
      <c r="D632" s="388"/>
      <c r="I632" s="24"/>
      <c r="J632" s="275"/>
      <c r="K632" s="18"/>
      <c r="L632" s="19"/>
      <c r="M632" s="19"/>
      <c r="N632" s="19"/>
      <c r="O632" s="19"/>
      <c r="P632" s="19"/>
      <c r="Q632" s="19"/>
      <c r="R632" s="20"/>
      <c r="S632" s="20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</row>
    <row r="633" spans="1:234" s="10" customFormat="1" ht="32.25" customHeight="1">
      <c r="A633" s="215">
        <v>377</v>
      </c>
      <c r="B633" s="221"/>
      <c r="C633" s="218" t="s">
        <v>119</v>
      </c>
      <c r="D633" s="235" t="s">
        <v>5</v>
      </c>
      <c r="E633" s="237" t="s">
        <v>238</v>
      </c>
      <c r="F633" s="24">
        <v>149165</v>
      </c>
      <c r="G633" s="24">
        <v>140903</v>
      </c>
      <c r="H633" s="24">
        <f t="shared" ref="H633:H638" si="32">G633*1.2</f>
        <v>169083.6</v>
      </c>
      <c r="I633" s="364"/>
      <c r="J633" s="283" t="s">
        <v>739</v>
      </c>
      <c r="K633" s="18"/>
      <c r="L633" s="19"/>
      <c r="M633" s="19"/>
      <c r="N633" s="19"/>
      <c r="O633" s="19"/>
      <c r="P633" s="19"/>
      <c r="Q633" s="19"/>
      <c r="R633" s="20"/>
      <c r="S633" s="20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</row>
    <row r="634" spans="1:234" s="10" customFormat="1" ht="31.5">
      <c r="A634" s="215">
        <v>378</v>
      </c>
      <c r="B634" s="221"/>
      <c r="C634" s="218" t="s">
        <v>120</v>
      </c>
      <c r="D634" s="235" t="s">
        <v>5</v>
      </c>
      <c r="E634" s="237" t="s">
        <v>238</v>
      </c>
      <c r="F634" s="24">
        <v>135965</v>
      </c>
      <c r="G634" s="24">
        <v>125800</v>
      </c>
      <c r="H634" s="24">
        <f t="shared" si="32"/>
        <v>150960</v>
      </c>
      <c r="I634" s="365"/>
      <c r="J634" s="284"/>
      <c r="K634" s="18"/>
      <c r="L634" s="19"/>
      <c r="M634" s="19"/>
      <c r="N634" s="19"/>
      <c r="O634" s="19"/>
      <c r="P634" s="19"/>
      <c r="Q634" s="19"/>
      <c r="R634" s="20"/>
      <c r="S634" s="20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</row>
    <row r="635" spans="1:234" s="10" customFormat="1" ht="31.5">
      <c r="A635" s="215">
        <v>379</v>
      </c>
      <c r="B635" s="221"/>
      <c r="C635" s="218" t="s">
        <v>194</v>
      </c>
      <c r="D635" s="235" t="s">
        <v>5</v>
      </c>
      <c r="E635" s="237" t="s">
        <v>238</v>
      </c>
      <c r="F635" s="24">
        <v>193165</v>
      </c>
      <c r="G635" s="24">
        <v>177800</v>
      </c>
      <c r="H635" s="24">
        <f t="shared" si="32"/>
        <v>213360</v>
      </c>
      <c r="I635" s="365"/>
      <c r="J635" s="284"/>
      <c r="K635" s="18"/>
      <c r="L635" s="19"/>
      <c r="M635" s="19"/>
      <c r="N635" s="19"/>
      <c r="O635" s="19"/>
      <c r="P635" s="19"/>
      <c r="Q635" s="19"/>
      <c r="R635" s="20"/>
      <c r="S635" s="20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</row>
    <row r="636" spans="1:234" s="10" customFormat="1" ht="31.5">
      <c r="A636" s="215">
        <v>380</v>
      </c>
      <c r="B636" s="221"/>
      <c r="C636" s="218" t="s">
        <v>121</v>
      </c>
      <c r="D636" s="235" t="s">
        <v>5</v>
      </c>
      <c r="E636" s="237" t="s">
        <v>238</v>
      </c>
      <c r="F636" s="24">
        <v>237165</v>
      </c>
      <c r="G636" s="24">
        <v>217800</v>
      </c>
      <c r="H636" s="24">
        <f t="shared" si="32"/>
        <v>261360</v>
      </c>
      <c r="I636" s="365"/>
      <c r="J636" s="284"/>
      <c r="K636" s="18"/>
      <c r="L636" s="19"/>
      <c r="M636" s="19"/>
      <c r="N636" s="19"/>
      <c r="O636" s="19"/>
      <c r="P636" s="19"/>
      <c r="Q636" s="19"/>
      <c r="R636" s="20"/>
      <c r="S636" s="20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</row>
    <row r="637" spans="1:234" s="10" customFormat="1" ht="33.75" customHeight="1">
      <c r="A637" s="215"/>
      <c r="B637" s="221"/>
      <c r="C637" s="218" t="s">
        <v>764</v>
      </c>
      <c r="D637" s="235" t="s">
        <v>5</v>
      </c>
      <c r="E637" s="237" t="s">
        <v>238</v>
      </c>
      <c r="F637" s="24"/>
      <c r="G637" s="24">
        <v>217989</v>
      </c>
      <c r="H637" s="24">
        <f t="shared" si="32"/>
        <v>261586.8</v>
      </c>
      <c r="I637" s="365"/>
      <c r="J637" s="284"/>
      <c r="K637" s="18"/>
      <c r="L637" s="19"/>
      <c r="M637" s="19"/>
      <c r="N637" s="19"/>
      <c r="O637" s="19"/>
      <c r="P637" s="19"/>
      <c r="Q637" s="19"/>
      <c r="R637" s="20"/>
      <c r="S637" s="20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</row>
    <row r="638" spans="1:234" s="10" customFormat="1" ht="31.5">
      <c r="A638" s="215">
        <v>381</v>
      </c>
      <c r="B638" s="221"/>
      <c r="C638" s="218" t="s">
        <v>122</v>
      </c>
      <c r="D638" s="235" t="s">
        <v>5</v>
      </c>
      <c r="E638" s="237" t="s">
        <v>238</v>
      </c>
      <c r="F638" s="24">
        <v>160165</v>
      </c>
      <c r="G638" s="24">
        <v>147800</v>
      </c>
      <c r="H638" s="24">
        <f t="shared" si="32"/>
        <v>177360</v>
      </c>
      <c r="I638" s="365"/>
      <c r="J638" s="284"/>
      <c r="K638" s="18"/>
      <c r="L638" s="19"/>
      <c r="M638" s="19"/>
      <c r="N638" s="19"/>
      <c r="O638" s="19"/>
      <c r="P638" s="19"/>
      <c r="Q638" s="19"/>
      <c r="R638" s="20"/>
      <c r="S638" s="20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</row>
    <row r="639" spans="1:234" s="10" customFormat="1" ht="31.5">
      <c r="A639" s="215"/>
      <c r="B639" s="221"/>
      <c r="C639" s="218" t="s">
        <v>854</v>
      </c>
      <c r="D639" s="235" t="s">
        <v>5</v>
      </c>
      <c r="E639" s="237" t="s">
        <v>238</v>
      </c>
      <c r="F639" s="24">
        <v>160165</v>
      </c>
      <c r="G639" s="24">
        <v>121853</v>
      </c>
      <c r="H639" s="24">
        <f>G639*1.2</f>
        <v>146223.6</v>
      </c>
      <c r="I639" s="365"/>
      <c r="J639" s="284"/>
      <c r="K639" s="18"/>
      <c r="L639" s="19"/>
      <c r="M639" s="19"/>
      <c r="N639" s="19"/>
      <c r="O639" s="19"/>
      <c r="P639" s="19"/>
      <c r="Q639" s="19"/>
      <c r="R639" s="20"/>
      <c r="S639" s="20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</row>
    <row r="640" spans="1:234" s="10" customFormat="1" ht="18.75">
      <c r="A640" s="215">
        <v>382</v>
      </c>
      <c r="B640" s="257"/>
      <c r="C640" s="181" t="s">
        <v>490</v>
      </c>
      <c r="D640" s="235"/>
      <c r="I640" s="365"/>
      <c r="J640" s="284"/>
      <c r="K640" s="18"/>
      <c r="L640" s="19"/>
      <c r="M640" s="19"/>
      <c r="N640" s="19"/>
      <c r="O640" s="19"/>
      <c r="P640" s="19"/>
      <c r="Q640" s="19"/>
      <c r="R640" s="20"/>
      <c r="S640" s="20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</row>
    <row r="641" spans="1:234" s="10" customFormat="1" ht="31.5" customHeight="1">
      <c r="A641" s="215">
        <v>383</v>
      </c>
      <c r="B641" s="257"/>
      <c r="C641" s="260" t="s">
        <v>123</v>
      </c>
      <c r="D641" s="237" t="s">
        <v>5</v>
      </c>
      <c r="E641" s="237" t="s">
        <v>238</v>
      </c>
      <c r="F641" s="24">
        <v>77665</v>
      </c>
      <c r="G641" s="24">
        <v>75353</v>
      </c>
      <c r="H641" s="24">
        <f t="shared" ref="H641:H649" si="33">G641*1.2</f>
        <v>90423.599999999991</v>
      </c>
      <c r="I641" s="365"/>
      <c r="J641" s="284"/>
      <c r="K641" s="18"/>
      <c r="L641" s="19"/>
      <c r="M641" s="19"/>
      <c r="N641" s="19"/>
      <c r="O641" s="19"/>
      <c r="P641" s="19"/>
      <c r="Q641" s="19"/>
      <c r="R641" s="20"/>
      <c r="S641" s="20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</row>
    <row r="642" spans="1:234" s="10" customFormat="1" ht="31.5">
      <c r="A642" s="215">
        <v>384</v>
      </c>
      <c r="B642" s="257"/>
      <c r="C642" s="260" t="s">
        <v>124</v>
      </c>
      <c r="D642" s="237" t="s">
        <v>5</v>
      </c>
      <c r="E642" s="237" t="s">
        <v>238</v>
      </c>
      <c r="F642" s="24">
        <v>193165</v>
      </c>
      <c r="G642" s="24">
        <v>177800</v>
      </c>
      <c r="H642" s="24">
        <f t="shared" si="33"/>
        <v>213360</v>
      </c>
      <c r="I642" s="365"/>
      <c r="J642" s="284"/>
      <c r="K642" s="18"/>
      <c r="L642" s="19"/>
      <c r="M642" s="19"/>
      <c r="N642" s="19"/>
      <c r="O642" s="19"/>
      <c r="P642" s="19"/>
      <c r="Q642" s="19"/>
      <c r="R642" s="20"/>
      <c r="S642" s="20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</row>
    <row r="643" spans="1:234" s="10" customFormat="1" ht="31.5">
      <c r="A643" s="215">
        <v>385</v>
      </c>
      <c r="B643" s="257"/>
      <c r="C643" s="260" t="s">
        <v>125</v>
      </c>
      <c r="D643" s="237" t="s">
        <v>5</v>
      </c>
      <c r="E643" s="237" t="s">
        <v>238</v>
      </c>
      <c r="F643" s="24">
        <v>160165</v>
      </c>
      <c r="G643" s="24">
        <v>147800</v>
      </c>
      <c r="H643" s="24">
        <f t="shared" si="33"/>
        <v>177360</v>
      </c>
      <c r="I643" s="365"/>
      <c r="J643" s="284"/>
      <c r="K643" s="18"/>
      <c r="L643" s="19"/>
      <c r="M643" s="19"/>
      <c r="N643" s="19"/>
      <c r="O643" s="19"/>
      <c r="P643" s="19"/>
      <c r="Q643" s="19"/>
      <c r="R643" s="20"/>
      <c r="S643" s="20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</row>
    <row r="644" spans="1:234" s="10" customFormat="1" ht="31.5">
      <c r="A644" s="215">
        <v>386</v>
      </c>
      <c r="B644" s="257"/>
      <c r="C644" s="260" t="s">
        <v>126</v>
      </c>
      <c r="D644" s="237" t="s">
        <v>5</v>
      </c>
      <c r="E644" s="237" t="s">
        <v>238</v>
      </c>
      <c r="F644" s="24">
        <v>182165</v>
      </c>
      <c r="G644" s="24">
        <v>167800</v>
      </c>
      <c r="H644" s="24">
        <f t="shared" si="33"/>
        <v>201360</v>
      </c>
      <c r="I644" s="365"/>
      <c r="J644" s="284"/>
      <c r="K644" s="18"/>
      <c r="L644" s="19"/>
      <c r="M644" s="19"/>
      <c r="N644" s="19"/>
      <c r="O644" s="19"/>
      <c r="P644" s="19"/>
      <c r="Q644" s="19"/>
      <c r="R644" s="20"/>
      <c r="S644" s="20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</row>
    <row r="645" spans="1:234" s="10" customFormat="1" ht="31.5">
      <c r="A645" s="215">
        <v>387</v>
      </c>
      <c r="B645" s="257"/>
      <c r="C645" s="260" t="s">
        <v>127</v>
      </c>
      <c r="D645" s="237" t="s">
        <v>5</v>
      </c>
      <c r="E645" s="237" t="s">
        <v>238</v>
      </c>
      <c r="F645" s="24">
        <v>157965</v>
      </c>
      <c r="G645" s="24">
        <v>145800</v>
      </c>
      <c r="H645" s="24">
        <f t="shared" si="33"/>
        <v>174960</v>
      </c>
      <c r="I645" s="365"/>
      <c r="J645" s="284"/>
      <c r="K645" s="18"/>
      <c r="L645" s="19"/>
      <c r="M645" s="19"/>
      <c r="N645" s="19"/>
      <c r="O645" s="19"/>
      <c r="P645" s="19"/>
      <c r="Q645" s="19"/>
      <c r="R645" s="20"/>
      <c r="S645" s="20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</row>
    <row r="646" spans="1:234" s="10" customFormat="1" ht="31.5">
      <c r="A646" s="215">
        <v>388</v>
      </c>
      <c r="B646" s="257"/>
      <c r="C646" s="260" t="s">
        <v>128</v>
      </c>
      <c r="D646" s="237" t="s">
        <v>5</v>
      </c>
      <c r="E646" s="237" t="s">
        <v>238</v>
      </c>
      <c r="F646" s="24">
        <v>138165</v>
      </c>
      <c r="G646" s="24">
        <v>127800</v>
      </c>
      <c r="H646" s="24">
        <f t="shared" si="33"/>
        <v>153360</v>
      </c>
      <c r="I646" s="365"/>
      <c r="J646" s="284"/>
      <c r="K646" s="18"/>
      <c r="L646" s="19"/>
      <c r="M646" s="19"/>
      <c r="N646" s="19"/>
      <c r="O646" s="19"/>
      <c r="P646" s="19"/>
      <c r="Q646" s="19"/>
      <c r="R646" s="20"/>
      <c r="S646" s="20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</row>
    <row r="647" spans="1:234" s="10" customFormat="1" ht="31.5">
      <c r="A647" s="215">
        <v>389</v>
      </c>
      <c r="B647" s="257"/>
      <c r="C647" s="260" t="s">
        <v>160</v>
      </c>
      <c r="D647" s="237" t="s">
        <v>5</v>
      </c>
      <c r="E647" s="237" t="s">
        <v>238</v>
      </c>
      <c r="F647" s="24">
        <v>88665</v>
      </c>
      <c r="G647" s="24">
        <v>82800</v>
      </c>
      <c r="H647" s="24">
        <f t="shared" si="33"/>
        <v>99360</v>
      </c>
      <c r="I647" s="365"/>
      <c r="J647" s="284"/>
      <c r="K647" s="18"/>
      <c r="L647" s="19"/>
      <c r="M647" s="19"/>
      <c r="N647" s="19"/>
      <c r="O647" s="19"/>
      <c r="P647" s="19"/>
      <c r="Q647" s="19"/>
      <c r="R647" s="20"/>
      <c r="S647" s="20"/>
      <c r="T647" s="2"/>
      <c r="U647" s="2"/>
      <c r="V647" s="2"/>
      <c r="W647" s="2"/>
      <c r="X647" s="2"/>
      <c r="Y647" s="2"/>
      <c r="Z647" s="2"/>
      <c r="AA647" s="2" t="s">
        <v>843</v>
      </c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</row>
    <row r="648" spans="1:234" s="10" customFormat="1" ht="31.5">
      <c r="A648" s="215"/>
      <c r="B648" s="257"/>
      <c r="C648" s="260" t="s">
        <v>765</v>
      </c>
      <c r="D648" s="237" t="s">
        <v>5</v>
      </c>
      <c r="E648" s="237" t="s">
        <v>238</v>
      </c>
      <c r="F648" s="24"/>
      <c r="G648" s="24">
        <v>97989</v>
      </c>
      <c r="H648" s="24">
        <f t="shared" si="33"/>
        <v>117586.8</v>
      </c>
      <c r="I648" s="365"/>
      <c r="J648" s="284"/>
      <c r="K648" s="18"/>
      <c r="L648" s="19"/>
      <c r="M648" s="19"/>
      <c r="N648" s="19"/>
      <c r="O648" s="19"/>
      <c r="P648" s="19"/>
      <c r="Q648" s="19"/>
      <c r="R648" s="20"/>
      <c r="S648" s="20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</row>
    <row r="649" spans="1:234" s="10" customFormat="1" ht="31.5">
      <c r="A649" s="215">
        <v>390</v>
      </c>
      <c r="B649" s="257"/>
      <c r="C649" s="260" t="s">
        <v>191</v>
      </c>
      <c r="D649" s="237" t="s">
        <v>5</v>
      </c>
      <c r="E649" s="237" t="s">
        <v>238</v>
      </c>
      <c r="F649" s="24">
        <v>128265</v>
      </c>
      <c r="G649" s="24">
        <v>118800</v>
      </c>
      <c r="H649" s="24">
        <f t="shared" si="33"/>
        <v>142560</v>
      </c>
      <c r="I649" s="366"/>
      <c r="J649" s="301"/>
      <c r="K649" s="18"/>
      <c r="L649" s="19"/>
      <c r="M649" s="19"/>
      <c r="N649" s="19"/>
      <c r="O649" s="19"/>
      <c r="P649" s="19"/>
      <c r="Q649" s="19"/>
      <c r="R649" s="20"/>
      <c r="S649" s="20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</row>
    <row r="650" spans="1:234" s="10" customFormat="1" ht="18.75" customHeight="1">
      <c r="A650" s="256">
        <v>438</v>
      </c>
      <c r="B650" s="257"/>
      <c r="C650" s="145" t="s">
        <v>195</v>
      </c>
      <c r="D650" s="276"/>
      <c r="I650" s="94"/>
      <c r="J650" s="276"/>
      <c r="K650" s="46"/>
      <c r="L650" s="45"/>
      <c r="M650" s="45"/>
      <c r="N650" s="45"/>
      <c r="O650" s="45"/>
      <c r="P650" s="45"/>
      <c r="Q650" s="45"/>
      <c r="R650" s="20"/>
      <c r="S650" s="20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</row>
    <row r="651" spans="1:234" s="10" customFormat="1" ht="18.75" customHeight="1">
      <c r="A651" s="288">
        <v>439</v>
      </c>
      <c r="B651" s="298"/>
      <c r="C651" s="385" t="s">
        <v>196</v>
      </c>
      <c r="D651" s="347" t="s">
        <v>5</v>
      </c>
      <c r="E651" s="23" t="s">
        <v>111</v>
      </c>
      <c r="F651" s="24">
        <v>5503</v>
      </c>
      <c r="G651" s="24">
        <v>7175</v>
      </c>
      <c r="H651" s="24">
        <f t="shared" ref="H651:H686" si="34">G651*1.2</f>
        <v>8610</v>
      </c>
      <c r="I651" s="241"/>
      <c r="J651" s="296" t="s">
        <v>509</v>
      </c>
      <c r="K651" s="46"/>
      <c r="L651" s="45"/>
      <c r="M651" s="45"/>
      <c r="N651" s="45"/>
      <c r="O651" s="45"/>
      <c r="P651" s="45"/>
      <c r="Q651" s="45"/>
      <c r="R651" s="20"/>
      <c r="S651" s="20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</row>
    <row r="652" spans="1:234" s="10" customFormat="1" ht="18.75">
      <c r="A652" s="289"/>
      <c r="B652" s="299"/>
      <c r="C652" s="386"/>
      <c r="D652" s="363"/>
      <c r="E652" s="23" t="s">
        <v>110</v>
      </c>
      <c r="F652" s="24">
        <v>5503</v>
      </c>
      <c r="G652" s="24">
        <v>7175</v>
      </c>
      <c r="H652" s="24">
        <f t="shared" si="34"/>
        <v>8610</v>
      </c>
      <c r="I652" s="242"/>
      <c r="J652" s="312"/>
      <c r="K652" s="46"/>
      <c r="L652" s="45"/>
      <c r="M652" s="45"/>
      <c r="N652" s="45"/>
      <c r="O652" s="45"/>
      <c r="P652" s="45"/>
      <c r="Q652" s="45"/>
      <c r="R652" s="20"/>
      <c r="S652" s="20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</row>
    <row r="653" spans="1:234" s="10" customFormat="1" ht="18.75" customHeight="1">
      <c r="A653" s="288">
        <v>440</v>
      </c>
      <c r="B653" s="298"/>
      <c r="C653" s="385" t="s">
        <v>206</v>
      </c>
      <c r="D653" s="347" t="s">
        <v>5</v>
      </c>
      <c r="E653" s="23" t="s">
        <v>111</v>
      </c>
      <c r="F653" s="24">
        <v>6603</v>
      </c>
      <c r="G653" s="24">
        <v>7675</v>
      </c>
      <c r="H653" s="24">
        <f t="shared" si="34"/>
        <v>9210</v>
      </c>
      <c r="I653" s="242"/>
      <c r="J653" s="312"/>
      <c r="K653" s="46"/>
      <c r="L653" s="45"/>
      <c r="M653" s="45"/>
      <c r="N653" s="45"/>
      <c r="O653" s="45"/>
      <c r="P653" s="45"/>
      <c r="Q653" s="45"/>
      <c r="R653" s="20"/>
      <c r="S653" s="20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</row>
    <row r="654" spans="1:234" s="10" customFormat="1" ht="18.75">
      <c r="A654" s="289"/>
      <c r="B654" s="299"/>
      <c r="C654" s="386"/>
      <c r="D654" s="363"/>
      <c r="E654" s="23" t="s">
        <v>110</v>
      </c>
      <c r="F654" s="24">
        <v>6603</v>
      </c>
      <c r="G654" s="24">
        <v>7675</v>
      </c>
      <c r="H654" s="24">
        <f t="shared" si="34"/>
        <v>9210</v>
      </c>
      <c r="I654" s="242"/>
      <c r="J654" s="312"/>
      <c r="K654" s="46"/>
      <c r="L654" s="45"/>
      <c r="M654" s="45"/>
      <c r="N654" s="45"/>
      <c r="O654" s="45"/>
      <c r="P654" s="45"/>
      <c r="Q654" s="45"/>
      <c r="R654" s="20"/>
      <c r="S654" s="20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</row>
    <row r="655" spans="1:234" s="10" customFormat="1" ht="18.75" customHeight="1">
      <c r="A655" s="288">
        <v>441</v>
      </c>
      <c r="B655" s="298"/>
      <c r="C655" s="385" t="s">
        <v>207</v>
      </c>
      <c r="D655" s="347" t="s">
        <v>5</v>
      </c>
      <c r="E655" s="23" t="s">
        <v>111</v>
      </c>
      <c r="F655" s="24">
        <v>6603</v>
      </c>
      <c r="G655" s="24">
        <v>7675</v>
      </c>
      <c r="H655" s="24">
        <f t="shared" si="34"/>
        <v>9210</v>
      </c>
      <c r="I655" s="242"/>
      <c r="J655" s="312"/>
      <c r="K655" s="46"/>
      <c r="L655" s="45"/>
      <c r="M655" s="45"/>
      <c r="N655" s="45"/>
      <c r="O655" s="45"/>
      <c r="P655" s="45"/>
      <c r="Q655" s="45"/>
      <c r="R655" s="20"/>
      <c r="S655" s="20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</row>
    <row r="656" spans="1:234" s="10" customFormat="1" ht="18.75">
      <c r="A656" s="289"/>
      <c r="B656" s="299"/>
      <c r="C656" s="386"/>
      <c r="D656" s="363"/>
      <c r="E656" s="23" t="s">
        <v>110</v>
      </c>
      <c r="F656" s="24">
        <v>6603</v>
      </c>
      <c r="G656" s="24">
        <v>7675</v>
      </c>
      <c r="H656" s="24">
        <f t="shared" si="34"/>
        <v>9210</v>
      </c>
      <c r="I656" s="242"/>
      <c r="J656" s="312"/>
      <c r="K656" s="46"/>
      <c r="L656" s="45"/>
      <c r="M656" s="45"/>
      <c r="N656" s="45"/>
      <c r="O656" s="45"/>
      <c r="P656" s="45"/>
      <c r="Q656" s="45"/>
      <c r="R656" s="20"/>
      <c r="S656" s="20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</row>
    <row r="657" spans="1:234" s="10" customFormat="1" ht="18.75" customHeight="1">
      <c r="A657" s="288">
        <v>442</v>
      </c>
      <c r="B657" s="298"/>
      <c r="C657" s="385" t="s">
        <v>74</v>
      </c>
      <c r="D657" s="347" t="s">
        <v>5</v>
      </c>
      <c r="E657" s="23" t="s">
        <v>111</v>
      </c>
      <c r="F657" s="24">
        <v>11553</v>
      </c>
      <c r="G657" s="24">
        <v>17175</v>
      </c>
      <c r="H657" s="24">
        <f t="shared" si="34"/>
        <v>20610</v>
      </c>
      <c r="I657" s="242"/>
      <c r="J657" s="312"/>
      <c r="K657" s="46"/>
      <c r="L657" s="45"/>
      <c r="M657" s="45"/>
      <c r="N657" s="45"/>
      <c r="O657" s="45"/>
      <c r="P657" s="45"/>
      <c r="Q657" s="45"/>
      <c r="R657" s="20"/>
      <c r="S657" s="20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</row>
    <row r="658" spans="1:234" s="10" customFormat="1" ht="18.75">
      <c r="A658" s="289"/>
      <c r="B658" s="299"/>
      <c r="C658" s="386"/>
      <c r="D658" s="363"/>
      <c r="E658" s="23" t="s">
        <v>110</v>
      </c>
      <c r="F658" s="24">
        <v>11553</v>
      </c>
      <c r="G658" s="24">
        <v>17175</v>
      </c>
      <c r="H658" s="24">
        <f t="shared" si="34"/>
        <v>20610</v>
      </c>
      <c r="I658" s="242"/>
      <c r="J658" s="312"/>
      <c r="K658" s="46"/>
      <c r="L658" s="45"/>
      <c r="M658" s="45"/>
      <c r="N658" s="45"/>
      <c r="O658" s="45"/>
      <c r="P658" s="45"/>
      <c r="Q658" s="45"/>
      <c r="R658" s="20"/>
      <c r="S658" s="20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</row>
    <row r="659" spans="1:234" s="10" customFormat="1" ht="18.75" customHeight="1">
      <c r="A659" s="288">
        <v>443</v>
      </c>
      <c r="B659" s="298"/>
      <c r="C659" s="385" t="s">
        <v>53</v>
      </c>
      <c r="D659" s="347" t="s">
        <v>5</v>
      </c>
      <c r="E659" s="23" t="s">
        <v>111</v>
      </c>
      <c r="F659" s="24">
        <v>11553</v>
      </c>
      <c r="G659" s="24">
        <v>18175</v>
      </c>
      <c r="H659" s="24">
        <f t="shared" si="34"/>
        <v>21810</v>
      </c>
      <c r="I659" s="242"/>
      <c r="J659" s="312"/>
      <c r="K659" s="46"/>
      <c r="L659" s="45"/>
      <c r="M659" s="45"/>
      <c r="N659" s="45"/>
      <c r="O659" s="45"/>
      <c r="P659" s="45"/>
      <c r="Q659" s="45"/>
      <c r="R659" s="20"/>
      <c r="S659" s="20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</row>
    <row r="660" spans="1:234" s="10" customFormat="1" ht="18.75">
      <c r="A660" s="289"/>
      <c r="B660" s="299"/>
      <c r="C660" s="386"/>
      <c r="D660" s="363"/>
      <c r="E660" s="23" t="s">
        <v>110</v>
      </c>
      <c r="F660" s="24">
        <v>11553</v>
      </c>
      <c r="G660" s="24">
        <v>18175</v>
      </c>
      <c r="H660" s="24">
        <f t="shared" si="34"/>
        <v>21810</v>
      </c>
      <c r="I660" s="242"/>
      <c r="J660" s="312"/>
      <c r="K660" s="46"/>
      <c r="L660" s="45"/>
      <c r="M660" s="45"/>
      <c r="N660" s="45"/>
      <c r="O660" s="45"/>
      <c r="P660" s="45"/>
      <c r="Q660" s="45"/>
      <c r="R660" s="20"/>
      <c r="S660" s="20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</row>
    <row r="661" spans="1:234" s="10" customFormat="1" ht="18.75" customHeight="1">
      <c r="A661" s="288">
        <v>443</v>
      </c>
      <c r="B661" s="298"/>
      <c r="C661" s="385" t="s">
        <v>28</v>
      </c>
      <c r="D661" s="347" t="s">
        <v>5</v>
      </c>
      <c r="E661" s="23" t="s">
        <v>111</v>
      </c>
      <c r="F661" s="24">
        <v>11553</v>
      </c>
      <c r="G661" s="24">
        <v>17175</v>
      </c>
      <c r="H661" s="24">
        <f t="shared" si="34"/>
        <v>20610</v>
      </c>
      <c r="I661" s="242"/>
      <c r="J661" s="312"/>
      <c r="K661" s="46"/>
      <c r="L661" s="45"/>
      <c r="M661" s="45"/>
      <c r="N661" s="45"/>
      <c r="O661" s="45"/>
      <c r="P661" s="45"/>
      <c r="Q661" s="45"/>
      <c r="R661" s="20"/>
      <c r="S661" s="20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</row>
    <row r="662" spans="1:234" s="10" customFormat="1" ht="18.75">
      <c r="A662" s="289"/>
      <c r="B662" s="299"/>
      <c r="C662" s="386"/>
      <c r="D662" s="363"/>
      <c r="E662" s="23" t="s">
        <v>110</v>
      </c>
      <c r="F662" s="24">
        <v>11553</v>
      </c>
      <c r="G662" s="24">
        <v>17175</v>
      </c>
      <c r="H662" s="24">
        <f t="shared" si="34"/>
        <v>20610</v>
      </c>
      <c r="I662" s="242"/>
      <c r="J662" s="312"/>
      <c r="K662" s="46"/>
      <c r="L662" s="45"/>
      <c r="M662" s="45"/>
      <c r="N662" s="45"/>
      <c r="O662" s="45"/>
      <c r="P662" s="45"/>
      <c r="Q662" s="45"/>
      <c r="R662" s="20"/>
      <c r="S662" s="20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</row>
    <row r="663" spans="1:234" s="10" customFormat="1" ht="18.75" customHeight="1">
      <c r="A663" s="288">
        <v>444</v>
      </c>
      <c r="B663" s="298"/>
      <c r="C663" s="385" t="s">
        <v>118</v>
      </c>
      <c r="D663" s="349" t="s">
        <v>5</v>
      </c>
      <c r="E663" s="23" t="s">
        <v>111</v>
      </c>
      <c r="F663" s="24">
        <v>19253</v>
      </c>
      <c r="G663" s="24">
        <v>25175</v>
      </c>
      <c r="H663" s="24">
        <f t="shared" si="34"/>
        <v>30210</v>
      </c>
      <c r="I663" s="242"/>
      <c r="J663" s="312"/>
      <c r="K663" s="46"/>
      <c r="L663" s="45"/>
      <c r="M663" s="45"/>
      <c r="N663" s="45"/>
      <c r="O663" s="45"/>
      <c r="P663" s="45"/>
      <c r="Q663" s="45"/>
      <c r="R663" s="20"/>
      <c r="S663" s="20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</row>
    <row r="664" spans="1:234" s="10" customFormat="1" ht="18.75" customHeight="1">
      <c r="A664" s="302"/>
      <c r="B664" s="307"/>
      <c r="C664" s="386"/>
      <c r="D664" s="349"/>
      <c r="E664" s="23" t="s">
        <v>110</v>
      </c>
      <c r="F664" s="24">
        <v>19253</v>
      </c>
      <c r="G664" s="24">
        <v>25175</v>
      </c>
      <c r="H664" s="24">
        <f>G664*1.2</f>
        <v>30210</v>
      </c>
      <c r="I664" s="242"/>
      <c r="J664" s="312"/>
      <c r="K664" s="46"/>
      <c r="L664" s="45"/>
      <c r="M664" s="45"/>
      <c r="N664" s="45"/>
      <c r="O664" s="45"/>
      <c r="P664" s="45"/>
      <c r="Q664" s="45"/>
      <c r="R664" s="20"/>
      <c r="S664" s="20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</row>
    <row r="665" spans="1:234" s="10" customFormat="1" ht="18.75" customHeight="1">
      <c r="A665" s="302"/>
      <c r="B665" s="307"/>
      <c r="C665" s="385" t="s">
        <v>768</v>
      </c>
      <c r="D665" s="349" t="s">
        <v>5</v>
      </c>
      <c r="E665" s="23" t="s">
        <v>111</v>
      </c>
      <c r="F665" s="24"/>
      <c r="G665" s="24">
        <v>37164</v>
      </c>
      <c r="H665" s="24">
        <f>G665*1.2</f>
        <v>44596.799999999996</v>
      </c>
      <c r="I665" s="242"/>
      <c r="J665" s="312"/>
      <c r="K665" s="46"/>
      <c r="L665" s="45"/>
      <c r="M665" s="45"/>
      <c r="N665" s="45"/>
      <c r="O665" s="45"/>
      <c r="P665" s="45"/>
      <c r="Q665" s="45"/>
      <c r="R665" s="20"/>
      <c r="S665" s="20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</row>
    <row r="666" spans="1:234" s="10" customFormat="1" ht="18" customHeight="1">
      <c r="A666" s="289"/>
      <c r="B666" s="299"/>
      <c r="C666" s="386"/>
      <c r="D666" s="349"/>
      <c r="E666" s="23" t="s">
        <v>110</v>
      </c>
      <c r="F666" s="153"/>
      <c r="G666" s="177">
        <v>37164</v>
      </c>
      <c r="H666" s="177">
        <f>G666*1.2</f>
        <v>44596.799999999996</v>
      </c>
      <c r="I666" s="242"/>
      <c r="J666" s="297"/>
      <c r="K666" s="46"/>
      <c r="L666" s="45"/>
      <c r="M666" s="45"/>
      <c r="N666" s="45"/>
      <c r="O666" s="45"/>
      <c r="P666" s="45"/>
      <c r="Q666" s="45"/>
      <c r="R666" s="20"/>
      <c r="S666" s="20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</row>
    <row r="667" spans="1:234" s="10" customFormat="1" ht="18.75" hidden="1">
      <c r="A667" s="216">
        <v>445</v>
      </c>
      <c r="B667" s="257"/>
      <c r="C667" s="181" t="s">
        <v>547</v>
      </c>
      <c r="D667" s="237"/>
      <c r="I667" s="242"/>
      <c r="J667" s="225"/>
      <c r="K667" s="46"/>
      <c r="L667" s="45"/>
      <c r="M667" s="45"/>
      <c r="N667" s="45"/>
      <c r="O667" s="45"/>
      <c r="P667" s="45"/>
      <c r="Q667" s="45"/>
      <c r="R667" s="20"/>
      <c r="S667" s="20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</row>
    <row r="668" spans="1:234" s="10" customFormat="1" ht="31.5" hidden="1" customHeight="1">
      <c r="A668" s="216">
        <v>446</v>
      </c>
      <c r="B668" s="257"/>
      <c r="C668" s="274" t="s">
        <v>548</v>
      </c>
      <c r="D668" s="237" t="s">
        <v>5</v>
      </c>
      <c r="E668" s="237" t="s">
        <v>238</v>
      </c>
      <c r="F668" s="24"/>
      <c r="G668" s="24">
        <v>4240</v>
      </c>
      <c r="H668" s="24">
        <f t="shared" si="34"/>
        <v>5088</v>
      </c>
      <c r="I668" s="24"/>
      <c r="J668" s="354" t="s">
        <v>583</v>
      </c>
      <c r="K668" s="46"/>
      <c r="L668" s="45"/>
      <c r="M668" s="45"/>
      <c r="N668" s="45"/>
      <c r="O668" s="45"/>
      <c r="P668" s="45"/>
      <c r="Q668" s="45"/>
      <c r="R668" s="20"/>
      <c r="S668" s="2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</row>
    <row r="669" spans="1:234" s="10" customFormat="1" ht="31.5" hidden="1">
      <c r="A669" s="216">
        <v>447</v>
      </c>
      <c r="B669" s="257"/>
      <c r="C669" s="274" t="s">
        <v>549</v>
      </c>
      <c r="D669" s="237" t="s">
        <v>5</v>
      </c>
      <c r="E669" s="237" t="s">
        <v>238</v>
      </c>
      <c r="F669" s="24"/>
      <c r="G669" s="24">
        <v>17121</v>
      </c>
      <c r="H669" s="24">
        <f t="shared" si="34"/>
        <v>20545.2</v>
      </c>
      <c r="I669" s="24"/>
      <c r="J669" s="355"/>
      <c r="K669" s="46"/>
      <c r="L669" s="45"/>
      <c r="M669" s="45"/>
      <c r="N669" s="45"/>
      <c r="O669" s="45"/>
      <c r="P669" s="45"/>
      <c r="Q669" s="45"/>
      <c r="R669" s="20"/>
      <c r="S669" s="2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</row>
    <row r="670" spans="1:234" s="10" customFormat="1" ht="31.5" hidden="1">
      <c r="A670" s="216">
        <v>448</v>
      </c>
      <c r="B670" s="257"/>
      <c r="C670" s="274" t="s">
        <v>550</v>
      </c>
      <c r="D670" s="237" t="s">
        <v>5</v>
      </c>
      <c r="E670" s="237" t="s">
        <v>238</v>
      </c>
      <c r="F670" s="24"/>
      <c r="G670" s="24">
        <v>23417</v>
      </c>
      <c r="H670" s="24">
        <f t="shared" si="34"/>
        <v>28100.399999999998</v>
      </c>
      <c r="I670" s="24"/>
      <c r="J670" s="355"/>
      <c r="K670" s="46"/>
      <c r="L670" s="45"/>
      <c r="M670" s="45"/>
      <c r="N670" s="45"/>
      <c r="O670" s="45"/>
      <c r="P670" s="45"/>
      <c r="Q670" s="45"/>
      <c r="R670" s="20"/>
      <c r="S670" s="2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</row>
    <row r="671" spans="1:234" s="10" customFormat="1" ht="31.5" hidden="1">
      <c r="A671" s="216">
        <v>449</v>
      </c>
      <c r="B671" s="257"/>
      <c r="C671" s="274" t="s">
        <v>551</v>
      </c>
      <c r="D671" s="237" t="s">
        <v>5</v>
      </c>
      <c r="E671" s="237" t="s">
        <v>238</v>
      </c>
      <c r="F671" s="24"/>
      <c r="G671" s="24">
        <v>7977</v>
      </c>
      <c r="H671" s="24">
        <f t="shared" si="34"/>
        <v>9572.4</v>
      </c>
      <c r="I671" s="24"/>
      <c r="J671" s="355"/>
      <c r="K671" s="46"/>
      <c r="L671" s="45"/>
      <c r="M671" s="45"/>
      <c r="N671" s="45"/>
      <c r="O671" s="45"/>
      <c r="P671" s="45"/>
      <c r="Q671" s="45"/>
      <c r="R671" s="20"/>
      <c r="S671" s="2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</row>
    <row r="672" spans="1:234" s="10" customFormat="1" ht="31.5" hidden="1">
      <c r="A672" s="216">
        <v>450</v>
      </c>
      <c r="B672" s="257"/>
      <c r="C672" s="274" t="s">
        <v>552</v>
      </c>
      <c r="D672" s="237" t="s">
        <v>5</v>
      </c>
      <c r="E672" s="237" t="s">
        <v>238</v>
      </c>
      <c r="F672" s="24"/>
      <c r="G672" s="24">
        <v>9359</v>
      </c>
      <c r="H672" s="24">
        <f t="shared" si="34"/>
        <v>11230.8</v>
      </c>
      <c r="I672" s="24"/>
      <c r="J672" s="355"/>
      <c r="K672" s="46"/>
      <c r="L672" s="45"/>
      <c r="M672" s="45"/>
      <c r="N672" s="45"/>
      <c r="O672" s="45"/>
      <c r="P672" s="45"/>
      <c r="Q672" s="45"/>
      <c r="R672" s="20"/>
      <c r="S672" s="20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</row>
    <row r="673" spans="1:234" s="10" customFormat="1" ht="31.5" hidden="1">
      <c r="A673" s="216">
        <v>451</v>
      </c>
      <c r="B673" s="257"/>
      <c r="C673" s="274" t="s">
        <v>553</v>
      </c>
      <c r="D673" s="237" t="s">
        <v>5</v>
      </c>
      <c r="E673" s="237" t="s">
        <v>238</v>
      </c>
      <c r="F673" s="24"/>
      <c r="G673" s="24">
        <v>13641</v>
      </c>
      <c r="H673" s="24">
        <f t="shared" si="34"/>
        <v>16369.199999999999</v>
      </c>
      <c r="I673" s="24"/>
      <c r="J673" s="355"/>
      <c r="K673" s="46"/>
      <c r="L673" s="45"/>
      <c r="M673" s="45"/>
      <c r="N673" s="45"/>
      <c r="O673" s="45"/>
      <c r="P673" s="45"/>
      <c r="Q673" s="45"/>
      <c r="R673" s="20"/>
      <c r="S673" s="20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</row>
    <row r="674" spans="1:234" s="10" customFormat="1" ht="31.5" hidden="1">
      <c r="A674" s="216">
        <v>452</v>
      </c>
      <c r="B674" s="257"/>
      <c r="C674" s="274" t="s">
        <v>554</v>
      </c>
      <c r="D674" s="237" t="s">
        <v>5</v>
      </c>
      <c r="E674" s="237" t="s">
        <v>238</v>
      </c>
      <c r="F674" s="24"/>
      <c r="G674" s="24">
        <v>23965</v>
      </c>
      <c r="H674" s="24">
        <f t="shared" si="34"/>
        <v>28758</v>
      </c>
      <c r="I674" s="24"/>
      <c r="J674" s="355"/>
      <c r="K674" s="46"/>
      <c r="L674" s="45"/>
      <c r="M674" s="45"/>
      <c r="N674" s="45"/>
      <c r="O674" s="45"/>
      <c r="P674" s="45"/>
      <c r="Q674" s="45"/>
      <c r="R674" s="20"/>
      <c r="S674" s="20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</row>
    <row r="675" spans="1:234" s="10" customFormat="1" ht="31.5" hidden="1">
      <c r="A675" s="216">
        <v>453</v>
      </c>
      <c r="B675" s="257"/>
      <c r="C675" s="274" t="s">
        <v>555</v>
      </c>
      <c r="D675" s="237" t="s">
        <v>5</v>
      </c>
      <c r="E675" s="237" t="s">
        <v>238</v>
      </c>
      <c r="F675" s="24"/>
      <c r="G675" s="24">
        <v>12039</v>
      </c>
      <c r="H675" s="24">
        <f t="shared" si="34"/>
        <v>14446.8</v>
      </c>
      <c r="I675" s="24"/>
      <c r="J675" s="355"/>
      <c r="K675" s="46"/>
      <c r="L675" s="45"/>
      <c r="M675" s="45"/>
      <c r="N675" s="45"/>
      <c r="O675" s="45"/>
      <c r="P675" s="45"/>
      <c r="Q675" s="45"/>
      <c r="R675" s="20"/>
      <c r="S675" s="20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</row>
    <row r="676" spans="1:234" s="10" customFormat="1" ht="31.5" hidden="1">
      <c r="A676" s="216">
        <v>454</v>
      </c>
      <c r="B676" s="257"/>
      <c r="C676" s="274" t="s">
        <v>556</v>
      </c>
      <c r="D676" s="237" t="s">
        <v>5</v>
      </c>
      <c r="E676" s="237" t="s">
        <v>238</v>
      </c>
      <c r="F676" s="24"/>
      <c r="G676" s="24">
        <v>21912</v>
      </c>
      <c r="H676" s="24">
        <f t="shared" si="34"/>
        <v>26294.399999999998</v>
      </c>
      <c r="I676" s="24"/>
      <c r="J676" s="355"/>
      <c r="K676" s="46"/>
      <c r="L676" s="45"/>
      <c r="M676" s="45"/>
      <c r="N676" s="45"/>
      <c r="O676" s="45"/>
      <c r="P676" s="45"/>
      <c r="Q676" s="45"/>
      <c r="R676" s="20"/>
      <c r="S676" s="20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</row>
    <row r="677" spans="1:234" s="10" customFormat="1" ht="31.5" hidden="1">
      <c r="A677" s="216">
        <v>455</v>
      </c>
      <c r="B677" s="257"/>
      <c r="C677" s="274" t="s">
        <v>557</v>
      </c>
      <c r="D677" s="237" t="s">
        <v>5</v>
      </c>
      <c r="E677" s="237" t="s">
        <v>238</v>
      </c>
      <c r="F677" s="24"/>
      <c r="G677" s="24">
        <v>34897</v>
      </c>
      <c r="H677" s="24">
        <f t="shared" si="34"/>
        <v>41876.400000000001</v>
      </c>
      <c r="I677" s="24"/>
      <c r="J677" s="355"/>
      <c r="K677" s="46"/>
      <c r="L677" s="45"/>
      <c r="M677" s="45"/>
      <c r="N677" s="45"/>
      <c r="O677" s="45"/>
      <c r="P677" s="45"/>
      <c r="Q677" s="45"/>
      <c r="R677" s="20"/>
      <c r="S677" s="20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</row>
    <row r="678" spans="1:234" s="10" customFormat="1" ht="31.5" hidden="1">
      <c r="A678" s="216">
        <v>456</v>
      </c>
      <c r="B678" s="257"/>
      <c r="C678" s="274" t="s">
        <v>558</v>
      </c>
      <c r="D678" s="237" t="s">
        <v>5</v>
      </c>
      <c r="E678" s="237" t="s">
        <v>238</v>
      </c>
      <c r="F678" s="24"/>
      <c r="G678" s="24">
        <v>19859</v>
      </c>
      <c r="H678" s="24">
        <f t="shared" si="34"/>
        <v>23830.799999999999</v>
      </c>
      <c r="I678" s="24"/>
      <c r="J678" s="355"/>
      <c r="K678" s="46"/>
      <c r="L678" s="45"/>
      <c r="M678" s="45"/>
      <c r="N678" s="45"/>
      <c r="O678" s="45"/>
      <c r="P678" s="45"/>
      <c r="Q678" s="45"/>
      <c r="R678" s="20"/>
      <c r="S678" s="20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</row>
    <row r="679" spans="1:234" s="10" customFormat="1" ht="31.5" hidden="1">
      <c r="A679" s="216">
        <v>457</v>
      </c>
      <c r="B679" s="257"/>
      <c r="C679" s="274" t="s">
        <v>559</v>
      </c>
      <c r="D679" s="237" t="s">
        <v>5</v>
      </c>
      <c r="E679" s="237" t="s">
        <v>238</v>
      </c>
      <c r="F679" s="24"/>
      <c r="G679" s="24">
        <v>8251</v>
      </c>
      <c r="H679" s="24">
        <f t="shared" si="34"/>
        <v>9901.1999999999989</v>
      </c>
      <c r="I679" s="24"/>
      <c r="J679" s="355"/>
      <c r="K679" s="46"/>
      <c r="L679" s="45"/>
      <c r="M679" s="45"/>
      <c r="N679" s="45"/>
      <c r="O679" s="45"/>
      <c r="P679" s="45"/>
      <c r="Q679" s="45"/>
      <c r="R679" s="20"/>
      <c r="S679" s="20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</row>
    <row r="680" spans="1:234" s="10" customFormat="1" ht="31.5" hidden="1">
      <c r="A680" s="216">
        <v>458</v>
      </c>
      <c r="B680" s="257"/>
      <c r="C680" s="274" t="s">
        <v>92</v>
      </c>
      <c r="D680" s="237" t="s">
        <v>5</v>
      </c>
      <c r="E680" s="237" t="s">
        <v>238</v>
      </c>
      <c r="F680" s="24"/>
      <c r="G680" s="24">
        <v>21912</v>
      </c>
      <c r="H680" s="24">
        <f t="shared" si="34"/>
        <v>26294.399999999998</v>
      </c>
      <c r="I680" s="24"/>
      <c r="J680" s="355"/>
      <c r="K680" s="46"/>
      <c r="L680" s="45"/>
      <c r="M680" s="45"/>
      <c r="N680" s="45"/>
      <c r="O680" s="45"/>
      <c r="P680" s="45"/>
      <c r="Q680" s="45"/>
      <c r="R680" s="20"/>
      <c r="S680" s="20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</row>
    <row r="681" spans="1:234" s="10" customFormat="1" ht="31.5" hidden="1">
      <c r="A681" s="216">
        <v>459</v>
      </c>
      <c r="B681" s="257"/>
      <c r="C681" s="274" t="s">
        <v>560</v>
      </c>
      <c r="D681" s="237" t="s">
        <v>5</v>
      </c>
      <c r="E681" s="237" t="s">
        <v>238</v>
      </c>
      <c r="F681" s="24"/>
      <c r="G681" s="24">
        <v>23965</v>
      </c>
      <c r="H681" s="24">
        <f t="shared" si="34"/>
        <v>28758</v>
      </c>
      <c r="I681" s="24"/>
      <c r="J681" s="355"/>
      <c r="K681" s="46"/>
      <c r="L681" s="45"/>
      <c r="M681" s="45"/>
      <c r="N681" s="45"/>
      <c r="O681" s="45"/>
      <c r="P681" s="45"/>
      <c r="Q681" s="45"/>
      <c r="R681" s="20"/>
      <c r="S681" s="2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</row>
    <row r="682" spans="1:234" s="10" customFormat="1" ht="31.5" hidden="1">
      <c r="A682" s="216">
        <v>460</v>
      </c>
      <c r="B682" s="257"/>
      <c r="C682" s="274" t="s">
        <v>561</v>
      </c>
      <c r="D682" s="237" t="s">
        <v>5</v>
      </c>
      <c r="E682" s="237" t="s">
        <v>238</v>
      </c>
      <c r="F682" s="24"/>
      <c r="G682" s="24">
        <v>26838</v>
      </c>
      <c r="H682" s="24">
        <f t="shared" si="34"/>
        <v>32205.599999999999</v>
      </c>
      <c r="I682" s="24"/>
      <c r="J682" s="355"/>
      <c r="K682" s="46"/>
      <c r="L682" s="45"/>
      <c r="M682" s="45"/>
      <c r="N682" s="45"/>
      <c r="O682" s="45"/>
      <c r="P682" s="45"/>
      <c r="Q682" s="45"/>
      <c r="R682" s="20"/>
      <c r="S682" s="2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</row>
    <row r="683" spans="1:234" s="10" customFormat="1" ht="31.5" hidden="1">
      <c r="A683" s="216">
        <v>461</v>
      </c>
      <c r="B683" s="257"/>
      <c r="C683" s="274" t="s">
        <v>562</v>
      </c>
      <c r="D683" s="237" t="s">
        <v>5</v>
      </c>
      <c r="E683" s="237" t="s">
        <v>238</v>
      </c>
      <c r="F683" s="24"/>
      <c r="G683" s="24">
        <v>26153</v>
      </c>
      <c r="H683" s="24">
        <f t="shared" si="34"/>
        <v>31383.599999999999</v>
      </c>
      <c r="I683" s="24"/>
      <c r="J683" s="355"/>
      <c r="K683" s="46"/>
      <c r="L683" s="45"/>
      <c r="M683" s="45"/>
      <c r="N683" s="45"/>
      <c r="O683" s="45"/>
      <c r="P683" s="45"/>
      <c r="Q683" s="45"/>
      <c r="R683" s="20"/>
      <c r="S683" s="2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</row>
    <row r="684" spans="1:234" s="10" customFormat="1" ht="31.5" hidden="1">
      <c r="A684" s="216">
        <v>462</v>
      </c>
      <c r="B684" s="257"/>
      <c r="C684" s="259" t="s">
        <v>563</v>
      </c>
      <c r="D684" s="237" t="s">
        <v>5</v>
      </c>
      <c r="E684" s="237" t="s">
        <v>238</v>
      </c>
      <c r="F684" s="24"/>
      <c r="G684" s="24">
        <v>30530</v>
      </c>
      <c r="H684" s="24">
        <f t="shared" si="34"/>
        <v>36636</v>
      </c>
      <c r="I684" s="24"/>
      <c r="J684" s="355"/>
      <c r="K684" s="46"/>
      <c r="L684" s="45"/>
      <c r="M684" s="45"/>
      <c r="N684" s="45"/>
      <c r="O684" s="45"/>
      <c r="P684" s="45"/>
      <c r="Q684" s="45"/>
      <c r="R684" s="20"/>
      <c r="S684" s="20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</row>
    <row r="685" spans="1:234" s="10" customFormat="1" ht="31.5" hidden="1">
      <c r="A685" s="216">
        <v>463</v>
      </c>
      <c r="B685" s="257"/>
      <c r="C685" s="259" t="s">
        <v>564</v>
      </c>
      <c r="D685" s="237" t="s">
        <v>5</v>
      </c>
      <c r="E685" s="237" t="s">
        <v>238</v>
      </c>
      <c r="F685" s="24"/>
      <c r="G685" s="24">
        <v>16573</v>
      </c>
      <c r="H685" s="24">
        <f t="shared" si="34"/>
        <v>19887.599999999999</v>
      </c>
      <c r="I685" s="24"/>
      <c r="J685" s="355"/>
      <c r="K685" s="46"/>
      <c r="L685" s="45"/>
      <c r="M685" s="45"/>
      <c r="N685" s="45"/>
      <c r="O685" s="45"/>
      <c r="P685" s="45"/>
      <c r="Q685" s="45"/>
      <c r="R685" s="20"/>
      <c r="S685" s="20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</row>
    <row r="686" spans="1:234" s="10" customFormat="1" ht="31.5" hidden="1">
      <c r="A686" s="216">
        <v>464</v>
      </c>
      <c r="B686" s="257"/>
      <c r="C686" s="259" t="s">
        <v>565</v>
      </c>
      <c r="D686" s="237" t="s">
        <v>5</v>
      </c>
      <c r="E686" s="237" t="s">
        <v>238</v>
      </c>
      <c r="F686" s="24"/>
      <c r="G686" s="24">
        <v>14383</v>
      </c>
      <c r="H686" s="24">
        <f t="shared" si="34"/>
        <v>17259.599999999999</v>
      </c>
      <c r="I686" s="24"/>
      <c r="J686" s="355"/>
      <c r="K686" s="46"/>
      <c r="L686" s="45"/>
      <c r="M686" s="45"/>
      <c r="N686" s="45"/>
      <c r="O686" s="45"/>
      <c r="P686" s="45"/>
      <c r="Q686" s="45"/>
      <c r="R686" s="20"/>
      <c r="S686" s="20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</row>
    <row r="687" spans="1:234" s="10" customFormat="1" ht="31.5" hidden="1">
      <c r="A687" s="216">
        <v>465</v>
      </c>
      <c r="B687" s="257"/>
      <c r="C687" s="259" t="s">
        <v>566</v>
      </c>
      <c r="D687" s="237" t="s">
        <v>5</v>
      </c>
      <c r="E687" s="237" t="s">
        <v>238</v>
      </c>
      <c r="F687" s="24"/>
      <c r="G687" s="24">
        <v>14383</v>
      </c>
      <c r="H687" s="24">
        <f>G687*1.18</f>
        <v>16971.939999999999</v>
      </c>
      <c r="I687" s="24"/>
      <c r="J687" s="356"/>
      <c r="K687" s="46"/>
      <c r="L687" s="45"/>
      <c r="M687" s="45"/>
      <c r="N687" s="45"/>
      <c r="O687" s="45"/>
      <c r="P687" s="45"/>
      <c r="Q687" s="45"/>
      <c r="R687" s="20"/>
      <c r="S687" s="20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</row>
    <row r="688" spans="1:234" s="10" customFormat="1" ht="34.5" customHeight="1">
      <c r="A688" s="263">
        <v>466</v>
      </c>
      <c r="B688" s="22" t="s">
        <v>460</v>
      </c>
      <c r="C688" s="382" t="s">
        <v>237</v>
      </c>
      <c r="D688" s="383"/>
      <c r="E688" s="383"/>
      <c r="F688" s="383"/>
      <c r="G688" s="383"/>
      <c r="H688" s="383"/>
      <c r="I688" s="383"/>
      <c r="J688" s="384"/>
      <c r="K688" s="268"/>
      <c r="L688" s="268"/>
      <c r="M688" s="268"/>
      <c r="N688" s="268"/>
      <c r="O688" s="268"/>
      <c r="P688" s="268"/>
      <c r="Q688" s="268"/>
      <c r="R688" s="268"/>
      <c r="S688" s="268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</row>
    <row r="689" spans="1:232" s="10" customFormat="1" ht="33.75" customHeight="1">
      <c r="A689" s="263">
        <v>467</v>
      </c>
      <c r="B689" s="257"/>
      <c r="C689" s="63" t="s">
        <v>299</v>
      </c>
      <c r="D689" s="64"/>
      <c r="E689" s="64"/>
      <c r="F689" s="64"/>
      <c r="G689" s="24"/>
      <c r="H689" s="24"/>
      <c r="I689" s="24"/>
      <c r="J689" s="64"/>
      <c r="K689" s="41"/>
      <c r="L689" s="42"/>
      <c r="M689" s="42"/>
      <c r="N689" s="42"/>
      <c r="O689" s="42"/>
      <c r="P689" s="42"/>
      <c r="Q689" s="42"/>
      <c r="R689" s="255" t="s">
        <v>292</v>
      </c>
      <c r="S689" s="255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</row>
    <row r="690" spans="1:232" s="10" customFormat="1" ht="18.75">
      <c r="A690" s="337">
        <v>468</v>
      </c>
      <c r="B690" s="379"/>
      <c r="C690" s="292" t="s">
        <v>141</v>
      </c>
      <c r="D690" s="347" t="s">
        <v>5</v>
      </c>
      <c r="E690" s="23" t="s">
        <v>189</v>
      </c>
      <c r="F690" s="24">
        <v>1569</v>
      </c>
      <c r="G690" s="24">
        <v>4090</v>
      </c>
      <c r="H690" s="24">
        <f t="shared" ref="H690:H730" si="35">G690*1.2</f>
        <v>4908</v>
      </c>
      <c r="I690" s="24"/>
      <c r="J690" s="276" t="s">
        <v>115</v>
      </c>
      <c r="K690" s="41"/>
      <c r="L690" s="42"/>
      <c r="M690" s="42"/>
      <c r="N690" s="42"/>
      <c r="O690" s="42"/>
      <c r="P690" s="42"/>
      <c r="Q690" s="42"/>
      <c r="R690" s="43"/>
      <c r="S690" s="20" t="s">
        <v>295</v>
      </c>
      <c r="T690" s="24">
        <v>3488</v>
      </c>
      <c r="U690" s="157">
        <f>(G690/T690)-1</f>
        <v>0.17259174311926606</v>
      </c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</row>
    <row r="691" spans="1:232" s="10" customFormat="1" ht="18.75">
      <c r="A691" s="338"/>
      <c r="B691" s="380"/>
      <c r="C691" s="340"/>
      <c r="D691" s="348"/>
      <c r="E691" s="23" t="s">
        <v>102</v>
      </c>
      <c r="F691" s="24">
        <v>2435</v>
      </c>
      <c r="G691" s="24">
        <v>5202</v>
      </c>
      <c r="H691" s="24">
        <f t="shared" si="35"/>
        <v>6242.4</v>
      </c>
      <c r="I691" s="24"/>
      <c r="J691" s="276" t="s">
        <v>114</v>
      </c>
      <c r="K691" s="41"/>
      <c r="L691" s="42"/>
      <c r="M691" s="42"/>
      <c r="N691" s="42"/>
      <c r="O691" s="42"/>
      <c r="P691" s="42"/>
      <c r="Q691" s="42"/>
      <c r="R691" s="20"/>
      <c r="S691" s="20" t="s">
        <v>295</v>
      </c>
      <c r="T691" s="24">
        <v>4440</v>
      </c>
      <c r="U691" s="157">
        <f t="shared" ref="U691:U755" si="36">(G691/T691)-1</f>
        <v>0.17162162162162153</v>
      </c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</row>
    <row r="692" spans="1:232" s="10" customFormat="1" ht="18.75">
      <c r="A692" s="338"/>
      <c r="B692" s="380"/>
      <c r="C692" s="340"/>
      <c r="D692" s="363"/>
      <c r="E692" s="23" t="s">
        <v>103</v>
      </c>
      <c r="F692" s="24">
        <v>3085</v>
      </c>
      <c r="G692" s="24">
        <v>6038</v>
      </c>
      <c r="H692" s="24">
        <f t="shared" si="35"/>
        <v>7245.5999999999995</v>
      </c>
      <c r="I692" s="24"/>
      <c r="J692" s="276"/>
      <c r="K692" s="41"/>
      <c r="L692" s="42"/>
      <c r="M692" s="42"/>
      <c r="N692" s="42"/>
      <c r="O692" s="42"/>
      <c r="P692" s="42"/>
      <c r="Q692" s="42"/>
      <c r="R692" s="20"/>
      <c r="S692" s="20" t="s">
        <v>295</v>
      </c>
      <c r="T692" s="24">
        <v>5156</v>
      </c>
      <c r="U692" s="157">
        <f t="shared" si="36"/>
        <v>0.17106283941039568</v>
      </c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</row>
    <row r="693" spans="1:232" s="10" customFormat="1" ht="18.75">
      <c r="A693" s="338"/>
      <c r="B693" s="380"/>
      <c r="C693" s="340"/>
      <c r="D693" s="347" t="s">
        <v>5</v>
      </c>
      <c r="E693" s="23" t="s">
        <v>190</v>
      </c>
      <c r="F693" s="24">
        <v>1569</v>
      </c>
      <c r="G693" s="24">
        <v>2346</v>
      </c>
      <c r="H693" s="24">
        <f t="shared" si="35"/>
        <v>2815.2</v>
      </c>
      <c r="I693" s="24"/>
      <c r="J693" s="276" t="s">
        <v>115</v>
      </c>
      <c r="K693" s="41"/>
      <c r="L693" s="42"/>
      <c r="M693" s="42"/>
      <c r="N693" s="42"/>
      <c r="O693" s="42"/>
      <c r="P693" s="42"/>
      <c r="Q693" s="42"/>
      <c r="R693" s="20"/>
      <c r="S693" s="20" t="s">
        <v>295</v>
      </c>
      <c r="T693" s="24">
        <v>1992</v>
      </c>
      <c r="U693" s="157">
        <f t="shared" si="36"/>
        <v>0.17771084337349397</v>
      </c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</row>
    <row r="694" spans="1:232" s="10" customFormat="1" ht="18.75">
      <c r="A694" s="338"/>
      <c r="B694" s="380"/>
      <c r="C694" s="340"/>
      <c r="D694" s="348"/>
      <c r="E694" s="23" t="s">
        <v>104</v>
      </c>
      <c r="F694" s="24">
        <v>2435</v>
      </c>
      <c r="G694" s="24">
        <v>3458</v>
      </c>
      <c r="H694" s="24">
        <f t="shared" si="35"/>
        <v>4149.5999999999995</v>
      </c>
      <c r="I694" s="24"/>
      <c r="J694" s="276" t="s">
        <v>114</v>
      </c>
      <c r="K694" s="41"/>
      <c r="L694" s="42"/>
      <c r="M694" s="42"/>
      <c r="N694" s="42"/>
      <c r="O694" s="42"/>
      <c r="P694" s="42"/>
      <c r="Q694" s="42"/>
      <c r="R694" s="20"/>
      <c r="S694" s="20" t="s">
        <v>295</v>
      </c>
      <c r="T694" s="24">
        <v>2944</v>
      </c>
      <c r="U694" s="157">
        <f t="shared" si="36"/>
        <v>0.17459239130434789</v>
      </c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</row>
    <row r="695" spans="1:232" s="10" customFormat="1" ht="18.75">
      <c r="A695" s="339"/>
      <c r="B695" s="381"/>
      <c r="C695" s="293"/>
      <c r="D695" s="363"/>
      <c r="E695" s="23" t="s">
        <v>791</v>
      </c>
      <c r="F695" s="24">
        <v>3085</v>
      </c>
      <c r="G695" s="24">
        <v>3458</v>
      </c>
      <c r="H695" s="24">
        <f t="shared" si="35"/>
        <v>4149.5999999999995</v>
      </c>
      <c r="I695" s="24"/>
      <c r="J695" s="276"/>
      <c r="K695" s="41"/>
      <c r="L695" s="42"/>
      <c r="M695" s="42"/>
      <c r="N695" s="42"/>
      <c r="O695" s="42"/>
      <c r="P695" s="42"/>
      <c r="Q695" s="42"/>
      <c r="R695" s="20"/>
      <c r="S695" s="20" t="s">
        <v>295</v>
      </c>
      <c r="T695" s="24">
        <v>2944</v>
      </c>
      <c r="U695" s="157">
        <f t="shared" si="36"/>
        <v>0.17459239130434789</v>
      </c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</row>
    <row r="696" spans="1:232" s="10" customFormat="1" ht="18.75">
      <c r="A696" s="337">
        <v>469</v>
      </c>
      <c r="B696" s="379"/>
      <c r="C696" s="292" t="s">
        <v>142</v>
      </c>
      <c r="D696" s="347" t="s">
        <v>5</v>
      </c>
      <c r="E696" s="23" t="s">
        <v>189</v>
      </c>
      <c r="F696" s="24">
        <v>1605</v>
      </c>
      <c r="G696" s="24">
        <v>4392</v>
      </c>
      <c r="H696" s="24">
        <f t="shared" si="35"/>
        <v>5270.4</v>
      </c>
      <c r="I696" s="24"/>
      <c r="J696" s="276" t="s">
        <v>115</v>
      </c>
      <c r="K696" s="41"/>
      <c r="L696" s="42"/>
      <c r="M696" s="42"/>
      <c r="N696" s="42"/>
      <c r="O696" s="42"/>
      <c r="P696" s="42"/>
      <c r="Q696" s="42"/>
      <c r="R696" s="261"/>
      <c r="S696" s="261" t="s">
        <v>295</v>
      </c>
      <c r="T696" s="24">
        <v>3746</v>
      </c>
      <c r="U696" s="157">
        <f t="shared" si="36"/>
        <v>0.17245061398825423</v>
      </c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</row>
    <row r="697" spans="1:232" s="10" customFormat="1" ht="18.75">
      <c r="A697" s="338"/>
      <c r="B697" s="380"/>
      <c r="C697" s="340"/>
      <c r="D697" s="348"/>
      <c r="E697" s="23" t="s">
        <v>102</v>
      </c>
      <c r="F697" s="24">
        <v>2299</v>
      </c>
      <c r="G697" s="24">
        <v>5330</v>
      </c>
      <c r="H697" s="24">
        <f t="shared" si="35"/>
        <v>6396</v>
      </c>
      <c r="I697" s="24"/>
      <c r="J697" s="276" t="s">
        <v>114</v>
      </c>
      <c r="K697" s="41"/>
      <c r="L697" s="42"/>
      <c r="M697" s="42"/>
      <c r="N697" s="42"/>
      <c r="O697" s="42"/>
      <c r="P697" s="42"/>
      <c r="Q697" s="42"/>
      <c r="R697" s="261"/>
      <c r="S697" s="261" t="s">
        <v>295</v>
      </c>
      <c r="T697" s="24">
        <v>4552</v>
      </c>
      <c r="U697" s="157">
        <f t="shared" si="36"/>
        <v>0.17091388400702989</v>
      </c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</row>
    <row r="698" spans="1:232" s="10" customFormat="1" ht="18.75">
      <c r="A698" s="338"/>
      <c r="B698" s="380"/>
      <c r="C698" s="340"/>
      <c r="D698" s="363"/>
      <c r="E698" s="23" t="s">
        <v>103</v>
      </c>
      <c r="F698" s="24">
        <v>2789</v>
      </c>
      <c r="G698" s="24">
        <v>5996</v>
      </c>
      <c r="H698" s="24">
        <f t="shared" si="35"/>
        <v>7195.2</v>
      </c>
      <c r="I698" s="24"/>
      <c r="J698" s="276"/>
      <c r="K698" s="41"/>
      <c r="L698" s="42"/>
      <c r="M698" s="42"/>
      <c r="N698" s="42"/>
      <c r="O698" s="42"/>
      <c r="P698" s="42"/>
      <c r="Q698" s="42"/>
      <c r="R698" s="261"/>
      <c r="S698" s="261" t="s">
        <v>295</v>
      </c>
      <c r="T698" s="24">
        <v>5124</v>
      </c>
      <c r="U698" s="157">
        <f t="shared" si="36"/>
        <v>0.17017954722872752</v>
      </c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</row>
    <row r="699" spans="1:232" s="10" customFormat="1" ht="18.75">
      <c r="A699" s="338"/>
      <c r="B699" s="380"/>
      <c r="C699" s="340"/>
      <c r="D699" s="347" t="s">
        <v>5</v>
      </c>
      <c r="E699" s="23" t="s">
        <v>190</v>
      </c>
      <c r="F699" s="24">
        <v>1605</v>
      </c>
      <c r="G699" s="24">
        <v>2508</v>
      </c>
      <c r="H699" s="24">
        <f t="shared" si="35"/>
        <v>3009.6</v>
      </c>
      <c r="I699" s="24"/>
      <c r="J699" s="276" t="s">
        <v>115</v>
      </c>
      <c r="K699" s="41"/>
      <c r="L699" s="42"/>
      <c r="M699" s="42"/>
      <c r="N699" s="42"/>
      <c r="O699" s="42"/>
      <c r="P699" s="42"/>
      <c r="Q699" s="42"/>
      <c r="R699" s="261"/>
      <c r="S699" s="261" t="s">
        <v>295</v>
      </c>
      <c r="T699" s="24">
        <v>2130</v>
      </c>
      <c r="U699" s="157">
        <f t="shared" si="36"/>
        <v>0.17746478873239435</v>
      </c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</row>
    <row r="700" spans="1:232" s="10" customFormat="1" ht="18.75">
      <c r="A700" s="338"/>
      <c r="B700" s="380"/>
      <c r="C700" s="340"/>
      <c r="D700" s="348"/>
      <c r="E700" s="23" t="s">
        <v>104</v>
      </c>
      <c r="F700" s="24">
        <v>2299</v>
      </c>
      <c r="G700" s="24">
        <v>3446</v>
      </c>
      <c r="H700" s="24">
        <f t="shared" si="35"/>
        <v>4135.2</v>
      </c>
      <c r="I700" s="24"/>
      <c r="J700" s="276" t="s">
        <v>114</v>
      </c>
      <c r="K700" s="41"/>
      <c r="L700" s="42"/>
      <c r="M700" s="42"/>
      <c r="N700" s="42"/>
      <c r="O700" s="42"/>
      <c r="P700" s="42"/>
      <c r="Q700" s="42"/>
      <c r="R700" s="261"/>
      <c r="S700" s="261" t="s">
        <v>295</v>
      </c>
      <c r="T700" s="24">
        <v>2936</v>
      </c>
      <c r="U700" s="157">
        <f t="shared" si="36"/>
        <v>0.17370572207084467</v>
      </c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</row>
    <row r="701" spans="1:232" s="10" customFormat="1" ht="18.75">
      <c r="A701" s="339"/>
      <c r="B701" s="381"/>
      <c r="C701" s="293"/>
      <c r="D701" s="363"/>
      <c r="E701" s="23" t="s">
        <v>105</v>
      </c>
      <c r="F701" s="24">
        <v>2789</v>
      </c>
      <c r="G701" s="24">
        <v>3446</v>
      </c>
      <c r="H701" s="24">
        <f t="shared" si="35"/>
        <v>4135.2</v>
      </c>
      <c r="I701" s="24"/>
      <c r="J701" s="276"/>
      <c r="K701" s="41"/>
      <c r="L701" s="42"/>
      <c r="M701" s="42"/>
      <c r="N701" s="42"/>
      <c r="O701" s="42"/>
      <c r="P701" s="42"/>
      <c r="Q701" s="42"/>
      <c r="R701" s="261"/>
      <c r="S701" s="261" t="s">
        <v>295</v>
      </c>
      <c r="T701" s="24">
        <v>2936</v>
      </c>
      <c r="U701" s="157">
        <f t="shared" si="36"/>
        <v>0.17370572207084467</v>
      </c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</row>
    <row r="702" spans="1:232" s="10" customFormat="1" ht="18.75">
      <c r="A702" s="337">
        <v>470</v>
      </c>
      <c r="B702" s="379"/>
      <c r="C702" s="292" t="s">
        <v>143</v>
      </c>
      <c r="D702" s="347" t="s">
        <v>5</v>
      </c>
      <c r="E702" s="23" t="s">
        <v>189</v>
      </c>
      <c r="F702" s="24">
        <v>1605</v>
      </c>
      <c r="G702" s="24">
        <v>4498</v>
      </c>
      <c r="H702" s="24">
        <f t="shared" si="35"/>
        <v>5397.5999999999995</v>
      </c>
      <c r="I702" s="24"/>
      <c r="J702" s="276" t="s">
        <v>115</v>
      </c>
      <c r="K702" s="41"/>
      <c r="L702" s="42"/>
      <c r="M702" s="42"/>
      <c r="N702" s="42"/>
      <c r="O702" s="42"/>
      <c r="P702" s="42"/>
      <c r="Q702" s="42"/>
      <c r="R702" s="261"/>
      <c r="S702" s="261" t="s">
        <v>295</v>
      </c>
      <c r="T702" s="24">
        <v>3838</v>
      </c>
      <c r="U702" s="157">
        <f t="shared" si="36"/>
        <v>0.1719645648775403</v>
      </c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</row>
    <row r="703" spans="1:232" s="10" customFormat="1" ht="18.75">
      <c r="A703" s="338"/>
      <c r="B703" s="380"/>
      <c r="C703" s="340"/>
      <c r="D703" s="348"/>
      <c r="E703" s="23" t="s">
        <v>102</v>
      </c>
      <c r="F703" s="24">
        <v>2299</v>
      </c>
      <c r="G703" s="24">
        <v>5476</v>
      </c>
      <c r="H703" s="24">
        <f t="shared" si="35"/>
        <v>6571.2</v>
      </c>
      <c r="I703" s="24"/>
      <c r="J703" s="276" t="s">
        <v>114</v>
      </c>
      <c r="K703" s="41"/>
      <c r="L703" s="42"/>
      <c r="M703" s="42"/>
      <c r="N703" s="42"/>
      <c r="O703" s="42"/>
      <c r="P703" s="42"/>
      <c r="Q703" s="42"/>
      <c r="R703" s="261"/>
      <c r="S703" s="261" t="s">
        <v>295</v>
      </c>
      <c r="T703" s="24">
        <v>4676</v>
      </c>
      <c r="U703" s="157">
        <f t="shared" si="36"/>
        <v>0.1710863986313087</v>
      </c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</row>
    <row r="704" spans="1:232" s="10" customFormat="1" ht="18.75">
      <c r="A704" s="338"/>
      <c r="B704" s="380"/>
      <c r="C704" s="340"/>
      <c r="D704" s="363"/>
      <c r="E704" s="23" t="s">
        <v>103</v>
      </c>
      <c r="F704" s="24">
        <v>2789</v>
      </c>
      <c r="G704" s="24">
        <v>6168</v>
      </c>
      <c r="H704" s="24">
        <f t="shared" si="35"/>
        <v>7401.5999999999995</v>
      </c>
      <c r="I704" s="24"/>
      <c r="J704" s="276"/>
      <c r="K704" s="41"/>
      <c r="L704" s="42"/>
      <c r="M704" s="42"/>
      <c r="N704" s="42"/>
      <c r="O704" s="42"/>
      <c r="P704" s="42"/>
      <c r="Q704" s="42"/>
      <c r="R704" s="261"/>
      <c r="S704" s="261" t="s">
        <v>295</v>
      </c>
      <c r="T704" s="24">
        <v>5270</v>
      </c>
      <c r="U704" s="157">
        <f t="shared" si="36"/>
        <v>0.17039848197343455</v>
      </c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</row>
    <row r="705" spans="1:232" s="10" customFormat="1" ht="18.75">
      <c r="A705" s="338"/>
      <c r="B705" s="380"/>
      <c r="C705" s="340"/>
      <c r="D705" s="347" t="s">
        <v>5</v>
      </c>
      <c r="E705" s="23" t="s">
        <v>190</v>
      </c>
      <c r="F705" s="24">
        <v>1605</v>
      </c>
      <c r="G705" s="24">
        <v>2564</v>
      </c>
      <c r="H705" s="24">
        <f t="shared" si="35"/>
        <v>3076.7999999999997</v>
      </c>
      <c r="I705" s="24"/>
      <c r="J705" s="276" t="s">
        <v>115</v>
      </c>
      <c r="K705" s="41"/>
      <c r="L705" s="42"/>
      <c r="M705" s="42"/>
      <c r="N705" s="42"/>
      <c r="O705" s="42"/>
      <c r="P705" s="42"/>
      <c r="Q705" s="42"/>
      <c r="R705" s="261"/>
      <c r="S705" s="261" t="s">
        <v>295</v>
      </c>
      <c r="T705" s="24">
        <v>2180</v>
      </c>
      <c r="U705" s="157">
        <f t="shared" si="36"/>
        <v>0.1761467889908257</v>
      </c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</row>
    <row r="706" spans="1:232" s="10" customFormat="1" ht="18.75">
      <c r="A706" s="338"/>
      <c r="B706" s="380"/>
      <c r="C706" s="340"/>
      <c r="D706" s="348"/>
      <c r="E706" s="23" t="s">
        <v>104</v>
      </c>
      <c r="F706" s="24">
        <v>2299</v>
      </c>
      <c r="G706" s="24">
        <v>3542</v>
      </c>
      <c r="H706" s="24">
        <f t="shared" si="35"/>
        <v>4250.3999999999996</v>
      </c>
      <c r="I706" s="24"/>
      <c r="J706" s="276" t="s">
        <v>114</v>
      </c>
      <c r="K706" s="41"/>
      <c r="L706" s="42"/>
      <c r="M706" s="42"/>
      <c r="N706" s="42"/>
      <c r="O706" s="42"/>
      <c r="P706" s="42"/>
      <c r="Q706" s="42"/>
      <c r="R706" s="261"/>
      <c r="S706" s="261" t="s">
        <v>295</v>
      </c>
      <c r="T706" s="24">
        <v>3018</v>
      </c>
      <c r="U706" s="157">
        <f t="shared" si="36"/>
        <v>0.17362491716368456</v>
      </c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</row>
    <row r="707" spans="1:232" s="10" customFormat="1" ht="18.75">
      <c r="A707" s="339"/>
      <c r="B707" s="381"/>
      <c r="C707" s="293"/>
      <c r="D707" s="363"/>
      <c r="E707" s="23" t="s">
        <v>105</v>
      </c>
      <c r="F707" s="24">
        <v>2789</v>
      </c>
      <c r="G707" s="24">
        <v>3542</v>
      </c>
      <c r="H707" s="24">
        <f t="shared" si="35"/>
        <v>4250.3999999999996</v>
      </c>
      <c r="I707" s="24"/>
      <c r="J707" s="276"/>
      <c r="K707" s="41"/>
      <c r="L707" s="42"/>
      <c r="M707" s="42"/>
      <c r="N707" s="42"/>
      <c r="O707" s="42"/>
      <c r="P707" s="42"/>
      <c r="Q707" s="42"/>
      <c r="R707" s="261"/>
      <c r="S707" s="261" t="s">
        <v>295</v>
      </c>
      <c r="T707" s="24">
        <v>3018</v>
      </c>
      <c r="U707" s="157">
        <f t="shared" si="36"/>
        <v>0.17362491716368456</v>
      </c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</row>
    <row r="708" spans="1:232" s="10" customFormat="1" ht="18.75">
      <c r="A708" s="337">
        <v>471</v>
      </c>
      <c r="B708" s="379"/>
      <c r="C708" s="292" t="s">
        <v>144</v>
      </c>
      <c r="D708" s="347" t="s">
        <v>5</v>
      </c>
      <c r="E708" s="23" t="s">
        <v>189</v>
      </c>
      <c r="F708" s="24">
        <v>1803</v>
      </c>
      <c r="G708" s="24">
        <v>4760</v>
      </c>
      <c r="H708" s="24">
        <f t="shared" si="35"/>
        <v>5712</v>
      </c>
      <c r="I708" s="24"/>
      <c r="J708" s="276" t="s">
        <v>115</v>
      </c>
      <c r="K708" s="41"/>
      <c r="L708" s="42"/>
      <c r="M708" s="42"/>
      <c r="N708" s="42"/>
      <c r="O708" s="42"/>
      <c r="P708" s="42"/>
      <c r="Q708" s="42"/>
      <c r="R708" s="261"/>
      <c r="S708" s="261" t="s">
        <v>295</v>
      </c>
      <c r="T708" s="24">
        <v>4060</v>
      </c>
      <c r="U708" s="157">
        <f t="shared" si="36"/>
        <v>0.17241379310344818</v>
      </c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</row>
    <row r="709" spans="1:232" s="10" customFormat="1" ht="18.75">
      <c r="A709" s="338"/>
      <c r="B709" s="380"/>
      <c r="C709" s="340"/>
      <c r="D709" s="348"/>
      <c r="E709" s="23" t="s">
        <v>102</v>
      </c>
      <c r="F709" s="24">
        <v>2695</v>
      </c>
      <c r="G709" s="24">
        <v>6018</v>
      </c>
      <c r="H709" s="24">
        <f t="shared" si="35"/>
        <v>7221.5999999999995</v>
      </c>
      <c r="I709" s="24"/>
      <c r="J709" s="276" t="s">
        <v>114</v>
      </c>
      <c r="K709" s="41"/>
      <c r="L709" s="42"/>
      <c r="M709" s="42"/>
      <c r="N709" s="42"/>
      <c r="O709" s="42"/>
      <c r="P709" s="42"/>
      <c r="Q709" s="42"/>
      <c r="R709" s="261"/>
      <c r="S709" s="261" t="s">
        <v>295</v>
      </c>
      <c r="T709" s="24">
        <v>5140</v>
      </c>
      <c r="U709" s="157">
        <f t="shared" si="36"/>
        <v>0.17081712062256815</v>
      </c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</row>
    <row r="710" spans="1:232" s="10" customFormat="1" ht="18.75">
      <c r="A710" s="338"/>
      <c r="B710" s="380"/>
      <c r="C710" s="340"/>
      <c r="D710" s="363"/>
      <c r="E710" s="23" t="s">
        <v>103</v>
      </c>
      <c r="F710" s="24">
        <v>3329</v>
      </c>
      <c r="G710" s="24">
        <v>6912</v>
      </c>
      <c r="H710" s="24">
        <f t="shared" si="35"/>
        <v>8294.4</v>
      </c>
      <c r="I710" s="24"/>
      <c r="J710" s="276"/>
      <c r="K710" s="41"/>
      <c r="L710" s="42"/>
      <c r="M710" s="42"/>
      <c r="N710" s="42"/>
      <c r="O710" s="42"/>
      <c r="P710" s="42"/>
      <c r="Q710" s="42"/>
      <c r="R710" s="261"/>
      <c r="S710" s="261" t="s">
        <v>295</v>
      </c>
      <c r="T710" s="24">
        <v>5908</v>
      </c>
      <c r="U710" s="157">
        <f t="shared" si="36"/>
        <v>0.16993906567366279</v>
      </c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</row>
    <row r="711" spans="1:232" s="10" customFormat="1" ht="18.75">
      <c r="A711" s="338"/>
      <c r="B711" s="380"/>
      <c r="C711" s="340"/>
      <c r="D711" s="347" t="s">
        <v>5</v>
      </c>
      <c r="E711" s="23" t="s">
        <v>190</v>
      </c>
      <c r="F711" s="24">
        <v>1803</v>
      </c>
      <c r="G711" s="24">
        <v>2716</v>
      </c>
      <c r="H711" s="24">
        <f t="shared" si="35"/>
        <v>3259.2</v>
      </c>
      <c r="I711" s="24"/>
      <c r="J711" s="276" t="s">
        <v>115</v>
      </c>
      <c r="K711" s="41"/>
      <c r="L711" s="42"/>
      <c r="M711" s="42"/>
      <c r="N711" s="42"/>
      <c r="O711" s="42"/>
      <c r="P711" s="42"/>
      <c r="Q711" s="42"/>
      <c r="R711" s="261"/>
      <c r="S711" s="261" t="s">
        <v>295</v>
      </c>
      <c r="T711" s="24">
        <v>2308</v>
      </c>
      <c r="U711" s="157">
        <f t="shared" si="36"/>
        <v>0.17677642980935881</v>
      </c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</row>
    <row r="712" spans="1:232" s="10" customFormat="1" ht="18.75">
      <c r="A712" s="338"/>
      <c r="B712" s="380"/>
      <c r="C712" s="340"/>
      <c r="D712" s="348"/>
      <c r="E712" s="23" t="s">
        <v>104</v>
      </c>
      <c r="F712" s="24">
        <v>2695</v>
      </c>
      <c r="G712" s="24">
        <v>3974</v>
      </c>
      <c r="H712" s="24">
        <f t="shared" si="35"/>
        <v>4768.8</v>
      </c>
      <c r="I712" s="24"/>
      <c r="J712" s="276" t="s">
        <v>114</v>
      </c>
      <c r="K712" s="41"/>
      <c r="L712" s="42"/>
      <c r="M712" s="42"/>
      <c r="N712" s="42"/>
      <c r="O712" s="42"/>
      <c r="P712" s="42"/>
      <c r="Q712" s="42"/>
      <c r="R712" s="261"/>
      <c r="S712" s="261" t="s">
        <v>295</v>
      </c>
      <c r="T712" s="24">
        <v>3388</v>
      </c>
      <c r="U712" s="157">
        <f t="shared" si="36"/>
        <v>0.17296340023612755</v>
      </c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</row>
    <row r="713" spans="1:232" s="10" customFormat="1" ht="18.75">
      <c r="A713" s="339"/>
      <c r="B713" s="381"/>
      <c r="C713" s="293"/>
      <c r="D713" s="363"/>
      <c r="E713" s="23" t="s">
        <v>791</v>
      </c>
      <c r="F713" s="24">
        <v>3329</v>
      </c>
      <c r="G713" s="24">
        <v>3974</v>
      </c>
      <c r="H713" s="24">
        <f t="shared" si="35"/>
        <v>4768.8</v>
      </c>
      <c r="I713" s="24"/>
      <c r="J713" s="276"/>
      <c r="K713" s="41"/>
      <c r="L713" s="42"/>
      <c r="M713" s="42"/>
      <c r="N713" s="42"/>
      <c r="O713" s="42"/>
      <c r="P713" s="42"/>
      <c r="Q713" s="42"/>
      <c r="R713" s="261"/>
      <c r="S713" s="261" t="s">
        <v>295</v>
      </c>
      <c r="T713" s="24">
        <v>3388</v>
      </c>
      <c r="U713" s="157">
        <f t="shared" si="36"/>
        <v>0.17296340023612755</v>
      </c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</row>
    <row r="714" spans="1:232" s="10" customFormat="1" ht="18.75">
      <c r="A714" s="337">
        <v>472</v>
      </c>
      <c r="B714" s="379"/>
      <c r="C714" s="292" t="s">
        <v>145</v>
      </c>
      <c r="D714" s="347" t="s">
        <v>5</v>
      </c>
      <c r="E714" s="23" t="s">
        <v>189</v>
      </c>
      <c r="F714" s="24">
        <v>2778.42</v>
      </c>
      <c r="G714" s="24">
        <v>4789</v>
      </c>
      <c r="H714" s="24">
        <f t="shared" si="35"/>
        <v>5746.8</v>
      </c>
      <c r="I714" s="24"/>
      <c r="J714" s="276" t="s">
        <v>115</v>
      </c>
      <c r="K714" s="41"/>
      <c r="L714" s="42"/>
      <c r="M714" s="42"/>
      <c r="N714" s="42"/>
      <c r="O714" s="42"/>
      <c r="P714" s="42"/>
      <c r="Q714" s="42"/>
      <c r="R714" s="261"/>
      <c r="S714" s="261" t="s">
        <v>296</v>
      </c>
      <c r="T714" s="24">
        <v>3984</v>
      </c>
      <c r="U714" s="157">
        <f t="shared" si="36"/>
        <v>0.20205823293172687</v>
      </c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</row>
    <row r="715" spans="1:232" s="10" customFormat="1" ht="18.75">
      <c r="A715" s="338"/>
      <c r="B715" s="380"/>
      <c r="C715" s="340"/>
      <c r="D715" s="348"/>
      <c r="E715" s="23" t="s">
        <v>102</v>
      </c>
      <c r="F715" s="24">
        <v>4073.34</v>
      </c>
      <c r="G715" s="24">
        <v>5589</v>
      </c>
      <c r="H715" s="24">
        <f t="shared" si="35"/>
        <v>6706.8</v>
      </c>
      <c r="I715" s="24"/>
      <c r="J715" s="276" t="s">
        <v>114</v>
      </c>
      <c r="K715" s="41"/>
      <c r="L715" s="42"/>
      <c r="M715" s="42"/>
      <c r="N715" s="42"/>
      <c r="O715" s="42"/>
      <c r="P715" s="42"/>
      <c r="Q715" s="42"/>
      <c r="R715" s="261"/>
      <c r="S715" s="261" t="s">
        <v>296</v>
      </c>
      <c r="T715" s="24">
        <v>4804</v>
      </c>
      <c r="U715" s="157">
        <f t="shared" si="36"/>
        <v>0.16340549542048288</v>
      </c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</row>
    <row r="716" spans="1:232" s="10" customFormat="1" ht="18.75">
      <c r="A716" s="338"/>
      <c r="B716" s="380"/>
      <c r="C716" s="340"/>
      <c r="D716" s="363"/>
      <c r="E716" s="23" t="s">
        <v>103</v>
      </c>
      <c r="F716" s="24">
        <v>5044.53</v>
      </c>
      <c r="G716" s="24">
        <v>6189</v>
      </c>
      <c r="H716" s="24">
        <f t="shared" si="35"/>
        <v>7426.7999999999993</v>
      </c>
      <c r="I716" s="24"/>
      <c r="J716" s="276"/>
      <c r="K716" s="41"/>
      <c r="L716" s="42"/>
      <c r="M716" s="42"/>
      <c r="N716" s="42"/>
      <c r="O716" s="42"/>
      <c r="P716" s="42"/>
      <c r="Q716" s="42"/>
      <c r="R716" s="261"/>
      <c r="S716" s="261" t="s">
        <v>296</v>
      </c>
      <c r="T716" s="24">
        <v>5418</v>
      </c>
      <c r="U716" s="157">
        <f t="shared" si="36"/>
        <v>0.14230343300110748</v>
      </c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</row>
    <row r="717" spans="1:232" s="10" customFormat="1" ht="18.75">
      <c r="A717" s="338"/>
      <c r="B717" s="380"/>
      <c r="C717" s="340"/>
      <c r="D717" s="347" t="s">
        <v>5</v>
      </c>
      <c r="E717" s="23" t="s">
        <v>190</v>
      </c>
      <c r="F717" s="24">
        <v>2778.42</v>
      </c>
      <c r="G717" s="24">
        <v>3989</v>
      </c>
      <c r="H717" s="24">
        <f t="shared" si="35"/>
        <v>4786.8</v>
      </c>
      <c r="I717" s="24"/>
      <c r="J717" s="276" t="s">
        <v>115</v>
      </c>
      <c r="K717" s="41"/>
      <c r="L717" s="42"/>
      <c r="M717" s="42"/>
      <c r="N717" s="42"/>
      <c r="O717" s="42"/>
      <c r="P717" s="42"/>
      <c r="Q717" s="42"/>
      <c r="R717" s="261"/>
      <c r="S717" s="261" t="s">
        <v>296</v>
      </c>
      <c r="T717" s="24">
        <v>3318</v>
      </c>
      <c r="U717" s="157">
        <f t="shared" si="36"/>
        <v>0.20223025919228443</v>
      </c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</row>
    <row r="718" spans="1:232" s="10" customFormat="1" ht="18.75">
      <c r="A718" s="338"/>
      <c r="B718" s="380"/>
      <c r="C718" s="340"/>
      <c r="D718" s="348"/>
      <c r="E718" s="23" t="s">
        <v>104</v>
      </c>
      <c r="F718" s="24">
        <v>4073.34</v>
      </c>
      <c r="G718" s="24">
        <v>4789</v>
      </c>
      <c r="H718" s="24">
        <f t="shared" si="35"/>
        <v>5746.8</v>
      </c>
      <c r="I718" s="24"/>
      <c r="J718" s="276" t="s">
        <v>114</v>
      </c>
      <c r="K718" s="41"/>
      <c r="L718" s="42"/>
      <c r="M718" s="42"/>
      <c r="N718" s="42"/>
      <c r="O718" s="42"/>
      <c r="P718" s="42"/>
      <c r="Q718" s="42"/>
      <c r="R718" s="261"/>
      <c r="S718" s="261" t="s">
        <v>296</v>
      </c>
      <c r="T718" s="24">
        <v>4138</v>
      </c>
      <c r="U718" s="157">
        <f t="shared" si="36"/>
        <v>0.15732237796036741</v>
      </c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</row>
    <row r="719" spans="1:232" s="10" customFormat="1" ht="18.75">
      <c r="A719" s="339"/>
      <c r="B719" s="381"/>
      <c r="C719" s="293"/>
      <c r="D719" s="363"/>
      <c r="E719" s="23" t="s">
        <v>105</v>
      </c>
      <c r="F719" s="24">
        <v>5044.53</v>
      </c>
      <c r="G719" s="24">
        <v>4789</v>
      </c>
      <c r="H719" s="24">
        <f t="shared" si="35"/>
        <v>5746.8</v>
      </c>
      <c r="I719" s="24"/>
      <c r="J719" s="276"/>
      <c r="K719" s="41"/>
      <c r="L719" s="42"/>
      <c r="M719" s="42"/>
      <c r="N719" s="42"/>
      <c r="O719" s="42"/>
      <c r="P719" s="42"/>
      <c r="Q719" s="42"/>
      <c r="R719" s="261"/>
      <c r="S719" s="261" t="s">
        <v>296</v>
      </c>
      <c r="T719" s="24">
        <v>4138</v>
      </c>
      <c r="U719" s="157">
        <f t="shared" si="36"/>
        <v>0.15732237796036741</v>
      </c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</row>
    <row r="720" spans="1:232" s="10" customFormat="1" ht="18.75">
      <c r="A720" s="337">
        <v>473</v>
      </c>
      <c r="B720" s="298"/>
      <c r="C720" s="292" t="s">
        <v>300</v>
      </c>
      <c r="D720" s="235" t="s">
        <v>5</v>
      </c>
      <c r="E720" s="23" t="s">
        <v>189</v>
      </c>
      <c r="F720" s="24">
        <v>2778.42</v>
      </c>
      <c r="G720" s="24">
        <v>4585</v>
      </c>
      <c r="H720" s="24">
        <f t="shared" si="35"/>
        <v>5502</v>
      </c>
      <c r="I720" s="24"/>
      <c r="J720" s="276" t="s">
        <v>115</v>
      </c>
      <c r="K720" s="41"/>
      <c r="L720" s="42"/>
      <c r="M720" s="42"/>
      <c r="N720" s="42"/>
      <c r="O720" s="42"/>
      <c r="P720" s="42"/>
      <c r="Q720" s="42"/>
      <c r="R720" s="261"/>
      <c r="S720" s="261" t="s">
        <v>296</v>
      </c>
      <c r="T720" s="24">
        <v>3804</v>
      </c>
      <c r="U720" s="157">
        <f t="shared" si="36"/>
        <v>0.20531019978969511</v>
      </c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</row>
    <row r="721" spans="1:232" s="10" customFormat="1" ht="18.75">
      <c r="A721" s="339"/>
      <c r="B721" s="299"/>
      <c r="C721" s="293"/>
      <c r="D721" s="235" t="s">
        <v>5</v>
      </c>
      <c r="E721" s="23" t="s">
        <v>190</v>
      </c>
      <c r="F721" s="24">
        <v>2778.42</v>
      </c>
      <c r="G721" s="24">
        <v>3785</v>
      </c>
      <c r="H721" s="24">
        <f t="shared" si="35"/>
        <v>4542</v>
      </c>
      <c r="I721" s="24"/>
      <c r="J721" s="276" t="s">
        <v>115</v>
      </c>
      <c r="K721" s="41"/>
      <c r="L721" s="42"/>
      <c r="M721" s="42"/>
      <c r="N721" s="42"/>
      <c r="O721" s="42"/>
      <c r="P721" s="42"/>
      <c r="Q721" s="42"/>
      <c r="R721" s="261"/>
      <c r="S721" s="261" t="s">
        <v>296</v>
      </c>
      <c r="T721" s="24">
        <v>3138</v>
      </c>
      <c r="U721" s="157">
        <f t="shared" si="36"/>
        <v>0.20618228170809427</v>
      </c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</row>
    <row r="722" spans="1:232" s="10" customFormat="1" ht="18.75">
      <c r="A722" s="337">
        <v>474</v>
      </c>
      <c r="B722" s="377"/>
      <c r="C722" s="292" t="s">
        <v>856</v>
      </c>
      <c r="D722" s="235" t="s">
        <v>5</v>
      </c>
      <c r="E722" s="23" t="s">
        <v>189</v>
      </c>
      <c r="F722" s="24">
        <v>1873</v>
      </c>
      <c r="G722" s="24">
        <v>3635</v>
      </c>
      <c r="H722" s="24">
        <f t="shared" si="35"/>
        <v>4362</v>
      </c>
      <c r="I722" s="24"/>
      <c r="J722" s="276" t="s">
        <v>115</v>
      </c>
      <c r="K722" s="41"/>
      <c r="L722" s="42"/>
      <c r="M722" s="42"/>
      <c r="N722" s="42"/>
      <c r="O722" s="42"/>
      <c r="P722" s="42"/>
      <c r="Q722" s="42"/>
      <c r="R722" s="261"/>
      <c r="S722" s="261" t="s">
        <v>296</v>
      </c>
      <c r="T722" s="24">
        <v>3521.4</v>
      </c>
      <c r="U722" s="157">
        <f t="shared" si="36"/>
        <v>3.2259896632021334E-2</v>
      </c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</row>
    <row r="723" spans="1:232" s="10" customFormat="1" ht="18.75">
      <c r="A723" s="339"/>
      <c r="B723" s="378"/>
      <c r="C723" s="293"/>
      <c r="D723" s="235" t="s">
        <v>5</v>
      </c>
      <c r="E723" s="23" t="s">
        <v>190</v>
      </c>
      <c r="F723" s="24">
        <v>1873</v>
      </c>
      <c r="G723" s="24">
        <v>2811</v>
      </c>
      <c r="H723" s="24">
        <f t="shared" si="35"/>
        <v>3373.2</v>
      </c>
      <c r="I723" s="24"/>
      <c r="J723" s="276" t="s">
        <v>115</v>
      </c>
      <c r="K723" s="41"/>
      <c r="L723" s="42"/>
      <c r="M723" s="42"/>
      <c r="N723" s="42"/>
      <c r="O723" s="42"/>
      <c r="P723" s="42"/>
      <c r="Q723" s="42"/>
      <c r="R723" s="261"/>
      <c r="S723" s="261" t="s">
        <v>296</v>
      </c>
      <c r="T723" s="24">
        <v>2781.2</v>
      </c>
      <c r="U723" s="157">
        <f t="shared" si="36"/>
        <v>1.0714799367179673E-2</v>
      </c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</row>
    <row r="724" spans="1:232" s="10" customFormat="1" ht="18.75">
      <c r="A724" s="337">
        <v>472</v>
      </c>
      <c r="B724" s="379"/>
      <c r="C724" s="292" t="s">
        <v>293</v>
      </c>
      <c r="D724" s="347" t="s">
        <v>5</v>
      </c>
      <c r="E724" s="23" t="s">
        <v>189</v>
      </c>
      <c r="F724" s="24">
        <v>2778.42</v>
      </c>
      <c r="G724" s="24">
        <v>4547</v>
      </c>
      <c r="H724" s="24">
        <f t="shared" si="35"/>
        <v>5456.4</v>
      </c>
      <c r="I724" s="24"/>
      <c r="J724" s="276" t="s">
        <v>115</v>
      </c>
      <c r="K724" s="41"/>
      <c r="L724" s="42"/>
      <c r="M724" s="42"/>
      <c r="N724" s="42"/>
      <c r="O724" s="42"/>
      <c r="P724" s="42"/>
      <c r="Q724" s="42"/>
      <c r="R724" s="261"/>
      <c r="S724" s="261"/>
      <c r="T724" s="24">
        <v>3770</v>
      </c>
      <c r="U724" s="157">
        <f t="shared" si="36"/>
        <v>0.20610079575596818</v>
      </c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</row>
    <row r="725" spans="1:232" s="10" customFormat="1" ht="18.75">
      <c r="A725" s="338"/>
      <c r="B725" s="380"/>
      <c r="C725" s="340"/>
      <c r="D725" s="348"/>
      <c r="E725" s="23" t="s">
        <v>102</v>
      </c>
      <c r="F725" s="24">
        <v>4073.34</v>
      </c>
      <c r="G725" s="24">
        <v>5347</v>
      </c>
      <c r="H725" s="24">
        <f t="shared" si="35"/>
        <v>6416.4</v>
      </c>
      <c r="I725" s="24"/>
      <c r="J725" s="276" t="s">
        <v>114</v>
      </c>
      <c r="K725" s="41"/>
      <c r="L725" s="42"/>
      <c r="M725" s="42"/>
      <c r="N725" s="42"/>
      <c r="O725" s="42"/>
      <c r="P725" s="42"/>
      <c r="Q725" s="42"/>
      <c r="R725" s="261"/>
      <c r="S725" s="261"/>
      <c r="T725" s="24">
        <v>4590</v>
      </c>
      <c r="U725" s="157">
        <f t="shared" si="36"/>
        <v>0.16492374727668846</v>
      </c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</row>
    <row r="726" spans="1:232" s="10" customFormat="1" ht="18.75">
      <c r="A726" s="338"/>
      <c r="B726" s="380"/>
      <c r="C726" s="340"/>
      <c r="D726" s="363"/>
      <c r="E726" s="23" t="s">
        <v>103</v>
      </c>
      <c r="F726" s="24">
        <v>5044.53</v>
      </c>
      <c r="G726" s="24">
        <v>5947</v>
      </c>
      <c r="H726" s="24">
        <f t="shared" si="35"/>
        <v>7136.4</v>
      </c>
      <c r="I726" s="24"/>
      <c r="J726" s="276"/>
      <c r="K726" s="41"/>
      <c r="L726" s="42"/>
      <c r="M726" s="42"/>
      <c r="N726" s="42"/>
      <c r="O726" s="42"/>
      <c r="P726" s="42"/>
      <c r="Q726" s="42"/>
      <c r="R726" s="261"/>
      <c r="S726" s="261" t="s">
        <v>296</v>
      </c>
      <c r="T726" s="24">
        <v>5204</v>
      </c>
      <c r="U726" s="157">
        <f t="shared" si="36"/>
        <v>0.14277478862413528</v>
      </c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</row>
    <row r="727" spans="1:232" s="10" customFormat="1" ht="18.75">
      <c r="A727" s="338"/>
      <c r="B727" s="380"/>
      <c r="C727" s="340"/>
      <c r="D727" s="347" t="s">
        <v>5</v>
      </c>
      <c r="E727" s="23" t="s">
        <v>190</v>
      </c>
      <c r="F727" s="24">
        <v>2778.42</v>
      </c>
      <c r="G727" s="24">
        <v>3747</v>
      </c>
      <c r="H727" s="24">
        <f t="shared" si="35"/>
        <v>4496.3999999999996</v>
      </c>
      <c r="I727" s="24"/>
      <c r="J727" s="276" t="s">
        <v>115</v>
      </c>
      <c r="K727" s="41"/>
      <c r="L727" s="42"/>
      <c r="M727" s="42"/>
      <c r="N727" s="42"/>
      <c r="O727" s="42"/>
      <c r="P727" s="42"/>
      <c r="Q727" s="42"/>
      <c r="R727" s="261"/>
      <c r="S727" s="261" t="s">
        <v>296</v>
      </c>
      <c r="T727" s="24">
        <v>3104</v>
      </c>
      <c r="U727" s="157">
        <f t="shared" si="36"/>
        <v>0.20715206185567014</v>
      </c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</row>
    <row r="728" spans="1:232" s="10" customFormat="1" ht="18.75">
      <c r="A728" s="338"/>
      <c r="B728" s="380"/>
      <c r="C728" s="340"/>
      <c r="D728" s="348"/>
      <c r="E728" s="23" t="s">
        <v>104</v>
      </c>
      <c r="F728" s="24">
        <v>4073.34</v>
      </c>
      <c r="G728" s="24">
        <v>4547</v>
      </c>
      <c r="H728" s="24">
        <f t="shared" si="35"/>
        <v>5456.4</v>
      </c>
      <c r="I728" s="24"/>
      <c r="J728" s="276" t="s">
        <v>114</v>
      </c>
      <c r="K728" s="41"/>
      <c r="L728" s="42"/>
      <c r="M728" s="42"/>
      <c r="N728" s="42"/>
      <c r="O728" s="42"/>
      <c r="P728" s="42"/>
      <c r="Q728" s="42"/>
      <c r="R728" s="261"/>
      <c r="S728" s="261" t="s">
        <v>296</v>
      </c>
      <c r="T728" s="24">
        <v>3924</v>
      </c>
      <c r="U728" s="157">
        <f t="shared" si="36"/>
        <v>0.1587665647298675</v>
      </c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</row>
    <row r="729" spans="1:232" s="10" customFormat="1" ht="18.75">
      <c r="A729" s="339"/>
      <c r="B729" s="381"/>
      <c r="C729" s="293"/>
      <c r="D729" s="363"/>
      <c r="E729" s="23" t="s">
        <v>105</v>
      </c>
      <c r="F729" s="24">
        <v>5044.53</v>
      </c>
      <c r="G729" s="24">
        <v>4547</v>
      </c>
      <c r="H729" s="24">
        <f t="shared" si="35"/>
        <v>5456.4</v>
      </c>
      <c r="I729" s="24"/>
      <c r="J729" s="276"/>
      <c r="K729" s="41"/>
      <c r="L729" s="42"/>
      <c r="M729" s="42"/>
      <c r="N729" s="42"/>
      <c r="O729" s="42"/>
      <c r="P729" s="42"/>
      <c r="Q729" s="42"/>
      <c r="R729" s="261"/>
      <c r="S729" s="261" t="s">
        <v>296</v>
      </c>
      <c r="T729" s="24">
        <v>3924</v>
      </c>
      <c r="U729" s="157">
        <f t="shared" si="36"/>
        <v>0.1587665647298675</v>
      </c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</row>
    <row r="730" spans="1:232" s="10" customFormat="1" ht="18.75">
      <c r="A730" s="234"/>
      <c r="B730" s="247"/>
      <c r="C730" s="90" t="s">
        <v>869</v>
      </c>
      <c r="D730" s="235" t="s">
        <v>5</v>
      </c>
      <c r="E730" s="23" t="s">
        <v>189</v>
      </c>
      <c r="F730" s="24">
        <v>2695</v>
      </c>
      <c r="G730" s="24">
        <v>1783</v>
      </c>
      <c r="H730" s="24">
        <f t="shared" si="35"/>
        <v>2139.6</v>
      </c>
      <c r="I730" s="24"/>
      <c r="J730" s="207"/>
      <c r="K730" s="41"/>
      <c r="L730" s="42"/>
      <c r="M730" s="42"/>
      <c r="N730" s="42"/>
      <c r="O730" s="42"/>
      <c r="P730" s="42"/>
      <c r="Q730" s="42"/>
      <c r="R730" s="261"/>
      <c r="S730" s="261"/>
      <c r="T730" s="24"/>
      <c r="U730" s="157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</row>
    <row r="731" spans="1:232" s="10" customFormat="1" ht="34.5" customHeight="1">
      <c r="A731" s="263">
        <v>475</v>
      </c>
      <c r="B731" s="257"/>
      <c r="C731" s="63" t="s">
        <v>301</v>
      </c>
      <c r="D731" s="63"/>
      <c r="E731" s="63"/>
      <c r="F731" s="63"/>
      <c r="G731" s="75"/>
      <c r="H731" s="24"/>
      <c r="I731" s="75"/>
      <c r="J731" s="63"/>
      <c r="K731" s="41"/>
      <c r="L731" s="42"/>
      <c r="M731" s="42"/>
      <c r="N731" s="42"/>
      <c r="O731" s="42"/>
      <c r="P731" s="42"/>
      <c r="Q731" s="42"/>
      <c r="R731" s="20"/>
      <c r="S731" s="20"/>
      <c r="T731" s="75"/>
      <c r="U731" s="157" t="e">
        <f t="shared" si="36"/>
        <v>#DIV/0!</v>
      </c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</row>
    <row r="732" spans="1:232" s="10" customFormat="1" ht="18.75">
      <c r="A732" s="337">
        <v>476</v>
      </c>
      <c r="B732" s="298"/>
      <c r="C732" s="292" t="s">
        <v>141</v>
      </c>
      <c r="D732" s="347" t="s">
        <v>5</v>
      </c>
      <c r="E732" s="23" t="s">
        <v>189</v>
      </c>
      <c r="F732" s="24">
        <v>4280</v>
      </c>
      <c r="G732" s="24">
        <v>3728</v>
      </c>
      <c r="H732" s="24">
        <f t="shared" ref="H732:H789" si="37">G732*1.2</f>
        <v>4473.5999999999995</v>
      </c>
      <c r="I732" s="24"/>
      <c r="J732" s="276" t="s">
        <v>115</v>
      </c>
      <c r="K732" s="41"/>
      <c r="L732" s="42"/>
      <c r="M732" s="42"/>
      <c r="N732" s="42"/>
      <c r="O732" s="42"/>
      <c r="P732" s="42"/>
      <c r="Q732" s="42"/>
      <c r="R732" s="261"/>
      <c r="S732" s="261" t="s">
        <v>266</v>
      </c>
      <c r="T732" s="24">
        <v>3198</v>
      </c>
      <c r="U732" s="157">
        <f t="shared" si="36"/>
        <v>0.16572858036272664</v>
      </c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</row>
    <row r="733" spans="1:232" s="10" customFormat="1" ht="18.75">
      <c r="A733" s="338"/>
      <c r="B733" s="307"/>
      <c r="C733" s="340"/>
      <c r="D733" s="348"/>
      <c r="E733" s="23" t="s">
        <v>102</v>
      </c>
      <c r="F733" s="24">
        <v>5146</v>
      </c>
      <c r="G733" s="24">
        <v>4840</v>
      </c>
      <c r="H733" s="24">
        <f t="shared" si="37"/>
        <v>5808</v>
      </c>
      <c r="I733" s="24"/>
      <c r="J733" s="276" t="s">
        <v>114</v>
      </c>
      <c r="K733" s="41"/>
      <c r="L733" s="42"/>
      <c r="M733" s="42"/>
      <c r="N733" s="42"/>
      <c r="O733" s="42"/>
      <c r="P733" s="42"/>
      <c r="Q733" s="42"/>
      <c r="R733" s="261"/>
      <c r="S733" s="261" t="s">
        <v>266</v>
      </c>
      <c r="T733" s="24">
        <v>4150</v>
      </c>
      <c r="U733" s="157">
        <f t="shared" si="36"/>
        <v>0.16626506024096388</v>
      </c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</row>
    <row r="734" spans="1:232" s="10" customFormat="1" ht="18.75">
      <c r="A734" s="338"/>
      <c r="B734" s="307"/>
      <c r="C734" s="340"/>
      <c r="D734" s="348"/>
      <c r="E734" s="23" t="s">
        <v>103</v>
      </c>
      <c r="F734" s="24">
        <v>5796</v>
      </c>
      <c r="G734" s="24">
        <v>5676</v>
      </c>
      <c r="H734" s="24">
        <f t="shared" si="37"/>
        <v>6811.2</v>
      </c>
      <c r="I734" s="24"/>
      <c r="J734" s="276"/>
      <c r="K734" s="41"/>
      <c r="L734" s="42"/>
      <c r="M734" s="42"/>
      <c r="N734" s="42"/>
      <c r="O734" s="42"/>
      <c r="P734" s="42"/>
      <c r="Q734" s="42"/>
      <c r="R734" s="261"/>
      <c r="S734" s="261" t="s">
        <v>266</v>
      </c>
      <c r="T734" s="24">
        <v>4866</v>
      </c>
      <c r="U734" s="157">
        <f t="shared" si="36"/>
        <v>0.16646115906288528</v>
      </c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</row>
    <row r="735" spans="1:232" s="10" customFormat="1" ht="18.75">
      <c r="A735" s="338"/>
      <c r="B735" s="307"/>
      <c r="C735" s="340"/>
      <c r="D735" s="348"/>
      <c r="E735" s="23" t="s">
        <v>190</v>
      </c>
      <c r="F735" s="24">
        <v>3720</v>
      </c>
      <c r="G735" s="24">
        <v>1984</v>
      </c>
      <c r="H735" s="24">
        <f t="shared" si="37"/>
        <v>2380.7999999999997</v>
      </c>
      <c r="I735" s="24"/>
      <c r="J735" s="276" t="s">
        <v>115</v>
      </c>
      <c r="K735" s="41"/>
      <c r="L735" s="42"/>
      <c r="M735" s="42"/>
      <c r="N735" s="42"/>
      <c r="O735" s="42"/>
      <c r="P735" s="42"/>
      <c r="Q735" s="42"/>
      <c r="R735" s="261"/>
      <c r="S735" s="261" t="s">
        <v>266</v>
      </c>
      <c r="T735" s="24">
        <v>1702</v>
      </c>
      <c r="U735" s="157">
        <f t="shared" si="36"/>
        <v>0.16568742655699187</v>
      </c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</row>
    <row r="736" spans="1:232" s="10" customFormat="1" ht="18.75">
      <c r="A736" s="338"/>
      <c r="B736" s="307"/>
      <c r="C736" s="340"/>
      <c r="D736" s="348"/>
      <c r="E736" s="23" t="s">
        <v>104</v>
      </c>
      <c r="F736" s="24">
        <v>4586</v>
      </c>
      <c r="G736" s="24">
        <v>3096</v>
      </c>
      <c r="H736" s="24">
        <f t="shared" si="37"/>
        <v>3715.2</v>
      </c>
      <c r="I736" s="24"/>
      <c r="J736" s="276" t="s">
        <v>114</v>
      </c>
      <c r="K736" s="41"/>
      <c r="L736" s="42"/>
      <c r="M736" s="42"/>
      <c r="N736" s="42"/>
      <c r="O736" s="42"/>
      <c r="P736" s="42"/>
      <c r="Q736" s="42"/>
      <c r="R736" s="261"/>
      <c r="S736" s="261" t="s">
        <v>266</v>
      </c>
      <c r="T736" s="24">
        <v>2654</v>
      </c>
      <c r="U736" s="157">
        <f t="shared" si="36"/>
        <v>0.16654107008289376</v>
      </c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</row>
    <row r="737" spans="1:232" s="10" customFormat="1" ht="18.75">
      <c r="A737" s="339"/>
      <c r="B737" s="299"/>
      <c r="C737" s="293"/>
      <c r="D737" s="363"/>
      <c r="E737" s="23" t="s">
        <v>791</v>
      </c>
      <c r="F737" s="24">
        <v>4586</v>
      </c>
      <c r="G737" s="24">
        <v>3096</v>
      </c>
      <c r="H737" s="24">
        <f t="shared" si="37"/>
        <v>3715.2</v>
      </c>
      <c r="I737" s="24"/>
      <c r="J737" s="276"/>
      <c r="K737" s="41"/>
      <c r="L737" s="42"/>
      <c r="M737" s="42"/>
      <c r="N737" s="42"/>
      <c r="O737" s="42"/>
      <c r="P737" s="42"/>
      <c r="Q737" s="42"/>
      <c r="R737" s="261"/>
      <c r="S737" s="261" t="s">
        <v>266</v>
      </c>
      <c r="T737" s="24">
        <v>2654</v>
      </c>
      <c r="U737" s="157">
        <f t="shared" si="36"/>
        <v>0.16654107008289376</v>
      </c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</row>
    <row r="738" spans="1:232" s="10" customFormat="1" ht="18.75">
      <c r="A738" s="337">
        <v>477</v>
      </c>
      <c r="B738" s="298"/>
      <c r="C738" s="292" t="s">
        <v>142</v>
      </c>
      <c r="D738" s="347" t="s">
        <v>5</v>
      </c>
      <c r="E738" s="23" t="s">
        <v>189</v>
      </c>
      <c r="F738" s="24">
        <v>4336</v>
      </c>
      <c r="G738" s="24">
        <v>4030</v>
      </c>
      <c r="H738" s="24">
        <f t="shared" si="37"/>
        <v>4836</v>
      </c>
      <c r="I738" s="24"/>
      <c r="J738" s="276" t="s">
        <v>115</v>
      </c>
      <c r="K738" s="41"/>
      <c r="L738" s="42"/>
      <c r="M738" s="42"/>
      <c r="N738" s="42"/>
      <c r="O738" s="42"/>
      <c r="P738" s="42"/>
      <c r="Q738" s="42"/>
      <c r="R738" s="261"/>
      <c r="S738" s="261" t="s">
        <v>266</v>
      </c>
      <c r="T738" s="24">
        <v>3456</v>
      </c>
      <c r="U738" s="157">
        <f t="shared" si="36"/>
        <v>0.16608796296296302</v>
      </c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</row>
    <row r="739" spans="1:232" s="10" customFormat="1" ht="18.75">
      <c r="A739" s="338"/>
      <c r="B739" s="307"/>
      <c r="C739" s="340"/>
      <c r="D739" s="348"/>
      <c r="E739" s="23" t="s">
        <v>102</v>
      </c>
      <c r="F739" s="24">
        <v>5030</v>
      </c>
      <c r="G739" s="24">
        <v>4968</v>
      </c>
      <c r="H739" s="24">
        <f t="shared" si="37"/>
        <v>5961.5999999999995</v>
      </c>
      <c r="I739" s="24"/>
      <c r="J739" s="276" t="s">
        <v>114</v>
      </c>
      <c r="K739" s="41"/>
      <c r="L739" s="42"/>
      <c r="M739" s="42"/>
      <c r="N739" s="42"/>
      <c r="O739" s="42"/>
      <c r="P739" s="42"/>
      <c r="Q739" s="42"/>
      <c r="R739" s="261"/>
      <c r="S739" s="261" t="s">
        <v>266</v>
      </c>
      <c r="T739" s="24">
        <v>4262</v>
      </c>
      <c r="U739" s="157">
        <f t="shared" si="36"/>
        <v>0.16564992961051139</v>
      </c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</row>
    <row r="740" spans="1:232" s="10" customFormat="1" ht="18.75">
      <c r="A740" s="338"/>
      <c r="B740" s="307"/>
      <c r="C740" s="340"/>
      <c r="D740" s="348"/>
      <c r="E740" s="23" t="s">
        <v>103</v>
      </c>
      <c r="F740" s="24">
        <v>5520</v>
      </c>
      <c r="G740" s="24">
        <v>5634</v>
      </c>
      <c r="H740" s="24">
        <f t="shared" si="37"/>
        <v>6760.8</v>
      </c>
      <c r="I740" s="24"/>
      <c r="J740" s="276"/>
      <c r="K740" s="41"/>
      <c r="L740" s="42"/>
      <c r="M740" s="42"/>
      <c r="N740" s="42"/>
      <c r="O740" s="42"/>
      <c r="P740" s="42"/>
      <c r="Q740" s="42"/>
      <c r="R740" s="261"/>
      <c r="S740" s="261" t="s">
        <v>266</v>
      </c>
      <c r="T740" s="24">
        <v>4834</v>
      </c>
      <c r="U740" s="157">
        <f t="shared" si="36"/>
        <v>0.16549441456350844</v>
      </c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</row>
    <row r="741" spans="1:232" s="10" customFormat="1" ht="18.75">
      <c r="A741" s="338"/>
      <c r="B741" s="307"/>
      <c r="C741" s="340"/>
      <c r="D741" s="348"/>
      <c r="E741" s="23" t="s">
        <v>190</v>
      </c>
      <c r="F741" s="24">
        <v>3760</v>
      </c>
      <c r="G741" s="24">
        <v>2146</v>
      </c>
      <c r="H741" s="24">
        <f t="shared" si="37"/>
        <v>2575.1999999999998</v>
      </c>
      <c r="I741" s="24"/>
      <c r="J741" s="276" t="s">
        <v>115</v>
      </c>
      <c r="K741" s="41"/>
      <c r="L741" s="42"/>
      <c r="M741" s="42"/>
      <c r="N741" s="42"/>
      <c r="O741" s="42"/>
      <c r="P741" s="42"/>
      <c r="Q741" s="42"/>
      <c r="R741" s="261"/>
      <c r="S741" s="261" t="s">
        <v>266</v>
      </c>
      <c r="T741" s="24">
        <v>1840</v>
      </c>
      <c r="U741" s="157">
        <f t="shared" si="36"/>
        <v>0.16630434782608705</v>
      </c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</row>
    <row r="742" spans="1:232" s="10" customFormat="1" ht="18.75">
      <c r="A742" s="338"/>
      <c r="B742" s="307"/>
      <c r="C742" s="340"/>
      <c r="D742" s="348"/>
      <c r="E742" s="23" t="s">
        <v>104</v>
      </c>
      <c r="F742" s="24">
        <v>4454</v>
      </c>
      <c r="G742" s="24">
        <v>3084</v>
      </c>
      <c r="H742" s="24">
        <f t="shared" si="37"/>
        <v>3700.7999999999997</v>
      </c>
      <c r="I742" s="24"/>
      <c r="J742" s="276" t="s">
        <v>114</v>
      </c>
      <c r="K742" s="41"/>
      <c r="L742" s="42"/>
      <c r="M742" s="42"/>
      <c r="N742" s="42"/>
      <c r="O742" s="42"/>
      <c r="P742" s="42"/>
      <c r="Q742" s="42"/>
      <c r="R742" s="261"/>
      <c r="S742" s="261" t="s">
        <v>266</v>
      </c>
      <c r="T742" s="24">
        <v>2646</v>
      </c>
      <c r="U742" s="157">
        <f t="shared" si="36"/>
        <v>0.16553287981859421</v>
      </c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</row>
    <row r="743" spans="1:232" s="10" customFormat="1" ht="18.75">
      <c r="A743" s="339"/>
      <c r="B743" s="299"/>
      <c r="C743" s="293"/>
      <c r="D743" s="363"/>
      <c r="E743" s="23" t="s">
        <v>791</v>
      </c>
      <c r="F743" s="24">
        <v>4454</v>
      </c>
      <c r="G743" s="24">
        <v>3084</v>
      </c>
      <c r="H743" s="24">
        <f t="shared" si="37"/>
        <v>3700.7999999999997</v>
      </c>
      <c r="I743" s="24"/>
      <c r="J743" s="276"/>
      <c r="K743" s="41"/>
      <c r="L743" s="42"/>
      <c r="M743" s="42"/>
      <c r="N743" s="42"/>
      <c r="O743" s="42"/>
      <c r="P743" s="42"/>
      <c r="Q743" s="42"/>
      <c r="R743" s="261"/>
      <c r="S743" s="261" t="s">
        <v>266</v>
      </c>
      <c r="T743" s="24">
        <v>2646</v>
      </c>
      <c r="U743" s="157">
        <f t="shared" si="36"/>
        <v>0.16553287981859421</v>
      </c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</row>
    <row r="744" spans="1:232" s="10" customFormat="1" ht="18.75">
      <c r="A744" s="337">
        <v>478</v>
      </c>
      <c r="B744" s="298"/>
      <c r="C744" s="292" t="s">
        <v>143</v>
      </c>
      <c r="D744" s="347" t="s">
        <v>5</v>
      </c>
      <c r="E744" s="23" t="s">
        <v>189</v>
      </c>
      <c r="F744" s="24">
        <v>4305</v>
      </c>
      <c r="G744" s="24">
        <v>4136</v>
      </c>
      <c r="H744" s="24">
        <f t="shared" si="37"/>
        <v>4963.2</v>
      </c>
      <c r="I744" s="24"/>
      <c r="J744" s="276" t="s">
        <v>115</v>
      </c>
      <c r="K744" s="41"/>
      <c r="L744" s="42"/>
      <c r="M744" s="42"/>
      <c r="N744" s="42"/>
      <c r="O744" s="42"/>
      <c r="P744" s="42"/>
      <c r="Q744" s="42"/>
      <c r="R744" s="261"/>
      <c r="S744" s="261" t="s">
        <v>266</v>
      </c>
      <c r="T744" s="24">
        <v>3548</v>
      </c>
      <c r="U744" s="157">
        <f t="shared" si="36"/>
        <v>0.1657271702367531</v>
      </c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</row>
    <row r="745" spans="1:232" s="10" customFormat="1" ht="18.75">
      <c r="A745" s="338"/>
      <c r="B745" s="307"/>
      <c r="C745" s="340"/>
      <c r="D745" s="348"/>
      <c r="E745" s="23" t="s">
        <v>102</v>
      </c>
      <c r="F745" s="24">
        <v>4999</v>
      </c>
      <c r="G745" s="24">
        <v>5114</v>
      </c>
      <c r="H745" s="24">
        <f t="shared" si="37"/>
        <v>6136.8</v>
      </c>
      <c r="I745" s="24"/>
      <c r="J745" s="276" t="s">
        <v>114</v>
      </c>
      <c r="K745" s="41"/>
      <c r="L745" s="42"/>
      <c r="M745" s="42"/>
      <c r="N745" s="42"/>
      <c r="O745" s="42"/>
      <c r="P745" s="42"/>
      <c r="Q745" s="42"/>
      <c r="R745" s="261"/>
      <c r="S745" s="261" t="s">
        <v>266</v>
      </c>
      <c r="T745" s="24">
        <v>4386</v>
      </c>
      <c r="U745" s="157">
        <f t="shared" si="36"/>
        <v>0.16598267213862283</v>
      </c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</row>
    <row r="746" spans="1:232" s="10" customFormat="1" ht="18.75">
      <c r="A746" s="338"/>
      <c r="B746" s="307"/>
      <c r="C746" s="340"/>
      <c r="D746" s="348"/>
      <c r="E746" s="23" t="s">
        <v>103</v>
      </c>
      <c r="F746" s="24">
        <v>5489</v>
      </c>
      <c r="G746" s="24">
        <v>5806</v>
      </c>
      <c r="H746" s="24">
        <f t="shared" si="37"/>
        <v>6967.2</v>
      </c>
      <c r="I746" s="24"/>
      <c r="J746" s="276"/>
      <c r="K746" s="41"/>
      <c r="L746" s="42"/>
      <c r="M746" s="42"/>
      <c r="N746" s="42"/>
      <c r="O746" s="42"/>
      <c r="P746" s="42"/>
      <c r="Q746" s="42"/>
      <c r="R746" s="261"/>
      <c r="S746" s="261" t="s">
        <v>266</v>
      </c>
      <c r="T746" s="24">
        <v>4980</v>
      </c>
      <c r="U746" s="157">
        <f t="shared" si="36"/>
        <v>0.16586345381526102</v>
      </c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</row>
    <row r="747" spans="1:232" s="10" customFormat="1" ht="18.75">
      <c r="A747" s="338"/>
      <c r="B747" s="307"/>
      <c r="C747" s="340"/>
      <c r="D747" s="348"/>
      <c r="E747" s="23" t="s">
        <v>190</v>
      </c>
      <c r="F747" s="24">
        <v>3729</v>
      </c>
      <c r="G747" s="24">
        <v>2202</v>
      </c>
      <c r="H747" s="24">
        <f t="shared" si="37"/>
        <v>2642.4</v>
      </c>
      <c r="I747" s="24"/>
      <c r="J747" s="276" t="s">
        <v>115</v>
      </c>
      <c r="K747" s="41"/>
      <c r="L747" s="42"/>
      <c r="M747" s="42"/>
      <c r="N747" s="42"/>
      <c r="O747" s="42"/>
      <c r="P747" s="42"/>
      <c r="Q747" s="42"/>
      <c r="R747" s="261"/>
      <c r="S747" s="261" t="s">
        <v>266</v>
      </c>
      <c r="T747" s="24">
        <v>1890</v>
      </c>
      <c r="U747" s="157">
        <f t="shared" si="36"/>
        <v>0.16507936507936516</v>
      </c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</row>
    <row r="748" spans="1:232" s="10" customFormat="1" ht="18.75">
      <c r="A748" s="338"/>
      <c r="B748" s="307"/>
      <c r="C748" s="340"/>
      <c r="D748" s="348"/>
      <c r="E748" s="23" t="s">
        <v>104</v>
      </c>
      <c r="F748" s="24">
        <v>4423</v>
      </c>
      <c r="G748" s="24">
        <v>3180</v>
      </c>
      <c r="H748" s="24">
        <f t="shared" si="37"/>
        <v>3816</v>
      </c>
      <c r="I748" s="24"/>
      <c r="J748" s="276" t="s">
        <v>114</v>
      </c>
      <c r="K748" s="41"/>
      <c r="L748" s="42"/>
      <c r="M748" s="42"/>
      <c r="N748" s="42"/>
      <c r="O748" s="42"/>
      <c r="P748" s="42"/>
      <c r="Q748" s="42"/>
      <c r="R748" s="261"/>
      <c r="S748" s="261" t="s">
        <v>266</v>
      </c>
      <c r="T748" s="24">
        <v>2728</v>
      </c>
      <c r="U748" s="157">
        <f t="shared" si="36"/>
        <v>0.16568914956011738</v>
      </c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</row>
    <row r="749" spans="1:232" s="10" customFormat="1" ht="18.75">
      <c r="A749" s="339"/>
      <c r="B749" s="299"/>
      <c r="C749" s="293"/>
      <c r="D749" s="363"/>
      <c r="E749" s="23" t="s">
        <v>105</v>
      </c>
      <c r="F749" s="24">
        <v>4423</v>
      </c>
      <c r="G749" s="24">
        <v>3180</v>
      </c>
      <c r="H749" s="24">
        <f t="shared" si="37"/>
        <v>3816</v>
      </c>
      <c r="I749" s="24"/>
      <c r="J749" s="276"/>
      <c r="K749" s="41"/>
      <c r="L749" s="42"/>
      <c r="M749" s="42"/>
      <c r="N749" s="42"/>
      <c r="O749" s="42"/>
      <c r="P749" s="42"/>
      <c r="Q749" s="42"/>
      <c r="R749" s="261"/>
      <c r="S749" s="261" t="s">
        <v>266</v>
      </c>
      <c r="T749" s="24">
        <v>2728</v>
      </c>
      <c r="U749" s="157">
        <f t="shared" si="36"/>
        <v>0.16568914956011738</v>
      </c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</row>
    <row r="750" spans="1:232" s="10" customFormat="1" ht="18.75">
      <c r="A750" s="337">
        <v>479</v>
      </c>
      <c r="B750" s="298"/>
      <c r="C750" s="292" t="s">
        <v>144</v>
      </c>
      <c r="D750" s="347" t="s">
        <v>5</v>
      </c>
      <c r="E750" s="23" t="s">
        <v>189</v>
      </c>
      <c r="F750" s="24">
        <v>4490</v>
      </c>
      <c r="G750" s="24">
        <v>4398</v>
      </c>
      <c r="H750" s="24">
        <f t="shared" si="37"/>
        <v>5277.5999999999995</v>
      </c>
      <c r="I750" s="24"/>
      <c r="J750" s="276" t="s">
        <v>115</v>
      </c>
      <c r="K750" s="41"/>
      <c r="L750" s="42"/>
      <c r="M750" s="42"/>
      <c r="N750" s="42"/>
      <c r="O750" s="42"/>
      <c r="P750" s="42"/>
      <c r="Q750" s="42"/>
      <c r="R750" s="261"/>
      <c r="S750" s="261" t="s">
        <v>266</v>
      </c>
      <c r="T750" s="24">
        <v>3770</v>
      </c>
      <c r="U750" s="157">
        <f t="shared" si="36"/>
        <v>0.16657824933686993</v>
      </c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</row>
    <row r="751" spans="1:232" s="10" customFormat="1" ht="18.75">
      <c r="A751" s="338"/>
      <c r="B751" s="307"/>
      <c r="C751" s="340"/>
      <c r="D751" s="348"/>
      <c r="E751" s="23" t="s">
        <v>102</v>
      </c>
      <c r="F751" s="24">
        <v>5382</v>
      </c>
      <c r="G751" s="24">
        <v>5656</v>
      </c>
      <c r="H751" s="24">
        <f t="shared" si="37"/>
        <v>6787.2</v>
      </c>
      <c r="I751" s="24"/>
      <c r="J751" s="276" t="s">
        <v>114</v>
      </c>
      <c r="K751" s="41"/>
      <c r="L751" s="42"/>
      <c r="M751" s="42"/>
      <c r="N751" s="42"/>
      <c r="O751" s="42"/>
      <c r="P751" s="42"/>
      <c r="Q751" s="42"/>
      <c r="R751" s="261"/>
      <c r="S751" s="261" t="s">
        <v>266</v>
      </c>
      <c r="T751" s="24">
        <v>4850</v>
      </c>
      <c r="U751" s="157">
        <f t="shared" si="36"/>
        <v>0.16618556701030918</v>
      </c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</row>
    <row r="752" spans="1:232" s="10" customFormat="1" ht="18.75">
      <c r="A752" s="338"/>
      <c r="B752" s="307"/>
      <c r="C752" s="340"/>
      <c r="D752" s="348"/>
      <c r="E752" s="23" t="s">
        <v>103</v>
      </c>
      <c r="F752" s="24">
        <v>6016</v>
      </c>
      <c r="G752" s="24">
        <v>6550</v>
      </c>
      <c r="H752" s="24">
        <f t="shared" si="37"/>
        <v>7860</v>
      </c>
      <c r="I752" s="24"/>
      <c r="J752" s="276"/>
      <c r="K752" s="41"/>
      <c r="L752" s="42"/>
      <c r="M752" s="42"/>
      <c r="N752" s="42"/>
      <c r="O752" s="42"/>
      <c r="P752" s="42"/>
      <c r="Q752" s="42"/>
      <c r="R752" s="261"/>
      <c r="S752" s="261" t="s">
        <v>266</v>
      </c>
      <c r="T752" s="24">
        <v>5618</v>
      </c>
      <c r="U752" s="157">
        <f t="shared" si="36"/>
        <v>0.16589533641865439</v>
      </c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</row>
    <row r="753" spans="1:232" s="10" customFormat="1" ht="18.75">
      <c r="A753" s="338"/>
      <c r="B753" s="307"/>
      <c r="C753" s="340"/>
      <c r="D753" s="348"/>
      <c r="E753" s="23" t="s">
        <v>190</v>
      </c>
      <c r="F753" s="24">
        <v>3830</v>
      </c>
      <c r="G753" s="24">
        <v>2354</v>
      </c>
      <c r="H753" s="24">
        <f t="shared" si="37"/>
        <v>2824.7999999999997</v>
      </c>
      <c r="I753" s="24"/>
      <c r="J753" s="276" t="s">
        <v>115</v>
      </c>
      <c r="K753" s="41"/>
      <c r="L753" s="42"/>
      <c r="M753" s="42"/>
      <c r="N753" s="42"/>
      <c r="O753" s="42"/>
      <c r="P753" s="42"/>
      <c r="Q753" s="42"/>
      <c r="R753" s="261"/>
      <c r="S753" s="261" t="s">
        <v>266</v>
      </c>
      <c r="T753" s="24">
        <v>2018</v>
      </c>
      <c r="U753" s="157">
        <f t="shared" si="36"/>
        <v>0.16650148662041619</v>
      </c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</row>
    <row r="754" spans="1:232" s="10" customFormat="1" ht="18.75">
      <c r="A754" s="338"/>
      <c r="B754" s="307"/>
      <c r="C754" s="340"/>
      <c r="D754" s="348"/>
      <c r="E754" s="23" t="s">
        <v>104</v>
      </c>
      <c r="F754" s="24">
        <v>4722</v>
      </c>
      <c r="G754" s="24">
        <v>3612</v>
      </c>
      <c r="H754" s="24">
        <f t="shared" si="37"/>
        <v>4334.3999999999996</v>
      </c>
      <c r="I754" s="24"/>
      <c r="J754" s="276" t="s">
        <v>114</v>
      </c>
      <c r="K754" s="41"/>
      <c r="L754" s="42"/>
      <c r="M754" s="42"/>
      <c r="N754" s="42"/>
      <c r="O754" s="42"/>
      <c r="P754" s="42"/>
      <c r="Q754" s="42"/>
      <c r="R754" s="261"/>
      <c r="S754" s="261" t="s">
        <v>266</v>
      </c>
      <c r="T754" s="24">
        <v>3098</v>
      </c>
      <c r="U754" s="157">
        <f t="shared" si="36"/>
        <v>0.16591349257585541</v>
      </c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</row>
    <row r="755" spans="1:232" s="10" customFormat="1" ht="18.75">
      <c r="A755" s="339"/>
      <c r="B755" s="299"/>
      <c r="C755" s="293"/>
      <c r="D755" s="363"/>
      <c r="E755" s="23" t="s">
        <v>791</v>
      </c>
      <c r="F755" s="24">
        <v>4722</v>
      </c>
      <c r="G755" s="24">
        <v>3612</v>
      </c>
      <c r="H755" s="24">
        <f t="shared" si="37"/>
        <v>4334.3999999999996</v>
      </c>
      <c r="I755" s="24"/>
      <c r="J755" s="276"/>
      <c r="K755" s="41"/>
      <c r="L755" s="42"/>
      <c r="M755" s="42"/>
      <c r="N755" s="42"/>
      <c r="O755" s="42"/>
      <c r="P755" s="42"/>
      <c r="Q755" s="42"/>
      <c r="R755" s="261"/>
      <c r="S755" s="261" t="s">
        <v>266</v>
      </c>
      <c r="T755" s="24">
        <v>3098</v>
      </c>
      <c r="U755" s="157">
        <f t="shared" si="36"/>
        <v>0.16591349257585541</v>
      </c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</row>
    <row r="756" spans="1:232" s="10" customFormat="1" ht="18.75">
      <c r="A756" s="337">
        <v>480</v>
      </c>
      <c r="B756" s="298"/>
      <c r="C756" s="292" t="s">
        <v>145</v>
      </c>
      <c r="D756" s="347" t="s">
        <v>5</v>
      </c>
      <c r="E756" s="23" t="s">
        <v>189</v>
      </c>
      <c r="F756" s="24">
        <v>5659.42</v>
      </c>
      <c r="G756" s="24">
        <v>4427</v>
      </c>
      <c r="H756" s="24">
        <f t="shared" si="37"/>
        <v>5312.4</v>
      </c>
      <c r="I756" s="24"/>
      <c r="J756" s="276" t="s">
        <v>115</v>
      </c>
      <c r="K756" s="41"/>
      <c r="L756" s="42"/>
      <c r="M756" s="42"/>
      <c r="N756" s="42"/>
      <c r="O756" s="42"/>
      <c r="P756" s="42"/>
      <c r="Q756" s="42"/>
      <c r="R756" s="261"/>
      <c r="S756" s="261" t="s">
        <v>297</v>
      </c>
      <c r="T756" s="24">
        <v>3694</v>
      </c>
      <c r="U756" s="157">
        <f t="shared" ref="U756:U832" si="38">(G756/T756)-1</f>
        <v>0.19842988630211145</v>
      </c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</row>
    <row r="757" spans="1:232" s="10" customFormat="1" ht="18.75">
      <c r="A757" s="338"/>
      <c r="B757" s="307"/>
      <c r="C757" s="340"/>
      <c r="D757" s="348"/>
      <c r="E757" s="23" t="s">
        <v>102</v>
      </c>
      <c r="F757" s="24">
        <v>6954.34</v>
      </c>
      <c r="G757" s="24">
        <v>5227</v>
      </c>
      <c r="H757" s="24">
        <f t="shared" si="37"/>
        <v>6272.4</v>
      </c>
      <c r="I757" s="24"/>
      <c r="J757" s="276" t="s">
        <v>114</v>
      </c>
      <c r="K757" s="41"/>
      <c r="L757" s="42"/>
      <c r="M757" s="42"/>
      <c r="N757" s="42"/>
      <c r="O757" s="42"/>
      <c r="P757" s="42"/>
      <c r="Q757" s="42"/>
      <c r="R757" s="261"/>
      <c r="S757" s="261" t="s">
        <v>297</v>
      </c>
      <c r="T757" s="24">
        <v>4514</v>
      </c>
      <c r="U757" s="157">
        <f t="shared" si="38"/>
        <v>0.15795303500221536</v>
      </c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</row>
    <row r="758" spans="1:232" s="10" customFormat="1" ht="18.75">
      <c r="A758" s="338"/>
      <c r="B758" s="307"/>
      <c r="C758" s="340"/>
      <c r="D758" s="348"/>
      <c r="E758" s="23" t="s">
        <v>103</v>
      </c>
      <c r="F758" s="24">
        <v>7925.53</v>
      </c>
      <c r="G758" s="24">
        <v>5827</v>
      </c>
      <c r="H758" s="24">
        <f t="shared" si="37"/>
        <v>6992.4</v>
      </c>
      <c r="I758" s="24"/>
      <c r="J758" s="276"/>
      <c r="K758" s="41"/>
      <c r="L758" s="42"/>
      <c r="M758" s="42"/>
      <c r="N758" s="42"/>
      <c r="O758" s="42"/>
      <c r="P758" s="42"/>
      <c r="Q758" s="42"/>
      <c r="R758" s="261"/>
      <c r="S758" s="261" t="s">
        <v>297</v>
      </c>
      <c r="T758" s="24">
        <v>5128</v>
      </c>
      <c r="U758" s="157">
        <f t="shared" si="38"/>
        <v>0.13631045241809669</v>
      </c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</row>
    <row r="759" spans="1:232" s="10" customFormat="1" ht="18.75">
      <c r="A759" s="338"/>
      <c r="B759" s="307"/>
      <c r="C759" s="340"/>
      <c r="D759" s="348"/>
      <c r="E759" s="23" t="s">
        <v>190</v>
      </c>
      <c r="F759" s="24">
        <v>4581.38</v>
      </c>
      <c r="G759" s="24">
        <v>3627</v>
      </c>
      <c r="H759" s="24">
        <f t="shared" si="37"/>
        <v>4352.3999999999996</v>
      </c>
      <c r="I759" s="24"/>
      <c r="J759" s="276" t="s">
        <v>115</v>
      </c>
      <c r="K759" s="41"/>
      <c r="L759" s="42"/>
      <c r="M759" s="42"/>
      <c r="N759" s="42"/>
      <c r="O759" s="42"/>
      <c r="P759" s="42"/>
      <c r="Q759" s="42"/>
      <c r="R759" s="261"/>
      <c r="S759" s="261" t="s">
        <v>297</v>
      </c>
      <c r="T759" s="24">
        <v>3028</v>
      </c>
      <c r="U759" s="157">
        <f t="shared" si="38"/>
        <v>0.19782034346103039</v>
      </c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</row>
    <row r="760" spans="1:232" s="10" customFormat="1" ht="18.75">
      <c r="A760" s="338"/>
      <c r="B760" s="307"/>
      <c r="C760" s="340"/>
      <c r="D760" s="348"/>
      <c r="E760" s="23" t="s">
        <v>104</v>
      </c>
      <c r="F760" s="24">
        <v>5876.3</v>
      </c>
      <c r="G760" s="24">
        <v>4427</v>
      </c>
      <c r="H760" s="24">
        <f t="shared" si="37"/>
        <v>5312.4</v>
      </c>
      <c r="I760" s="24"/>
      <c r="J760" s="276" t="s">
        <v>114</v>
      </c>
      <c r="K760" s="41"/>
      <c r="L760" s="42"/>
      <c r="M760" s="42"/>
      <c r="N760" s="42"/>
      <c r="O760" s="42"/>
      <c r="P760" s="42"/>
      <c r="Q760" s="42"/>
      <c r="R760" s="261"/>
      <c r="S760" s="261" t="s">
        <v>297</v>
      </c>
      <c r="T760" s="24">
        <v>3848</v>
      </c>
      <c r="U760" s="157">
        <f t="shared" si="38"/>
        <v>0.15046777546777546</v>
      </c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</row>
    <row r="761" spans="1:232" s="10" customFormat="1" ht="18.75">
      <c r="A761" s="339"/>
      <c r="B761" s="299"/>
      <c r="C761" s="293"/>
      <c r="D761" s="363"/>
      <c r="E761" s="23" t="s">
        <v>105</v>
      </c>
      <c r="F761" s="24">
        <v>5876.3</v>
      </c>
      <c r="G761" s="24">
        <v>4427</v>
      </c>
      <c r="H761" s="24">
        <f t="shared" si="37"/>
        <v>5312.4</v>
      </c>
      <c r="I761" s="24"/>
      <c r="J761" s="276"/>
      <c r="K761" s="41"/>
      <c r="L761" s="42"/>
      <c r="M761" s="42"/>
      <c r="N761" s="42"/>
      <c r="O761" s="42"/>
      <c r="P761" s="42"/>
      <c r="Q761" s="42"/>
      <c r="R761" s="261"/>
      <c r="S761" s="261" t="s">
        <v>297</v>
      </c>
      <c r="T761" s="24">
        <v>3848</v>
      </c>
      <c r="U761" s="157">
        <f t="shared" si="38"/>
        <v>0.15046777546777546</v>
      </c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</row>
    <row r="762" spans="1:232" s="10" customFormat="1" ht="18.75">
      <c r="A762" s="263"/>
      <c r="B762" s="298"/>
      <c r="C762" s="292" t="s">
        <v>293</v>
      </c>
      <c r="D762" s="347" t="s">
        <v>5</v>
      </c>
      <c r="E762" s="23" t="s">
        <v>189</v>
      </c>
      <c r="F762" s="24">
        <v>2778.42</v>
      </c>
      <c r="G762" s="24">
        <v>4185</v>
      </c>
      <c r="H762" s="24">
        <f t="shared" si="37"/>
        <v>5022</v>
      </c>
      <c r="I762" s="24"/>
      <c r="J762" s="276" t="s">
        <v>115</v>
      </c>
      <c r="K762" s="41"/>
      <c r="L762" s="42"/>
      <c r="M762" s="42"/>
      <c r="N762" s="42"/>
      <c r="O762" s="42"/>
      <c r="P762" s="42"/>
      <c r="Q762" s="42"/>
      <c r="R762" s="261"/>
      <c r="S762" s="261"/>
      <c r="T762" s="24">
        <v>3480</v>
      </c>
      <c r="U762" s="157">
        <f t="shared" si="38"/>
        <v>0.20258620689655182</v>
      </c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</row>
    <row r="763" spans="1:232" s="10" customFormat="1" ht="18.75">
      <c r="A763" s="263"/>
      <c r="B763" s="307"/>
      <c r="C763" s="340"/>
      <c r="D763" s="348"/>
      <c r="E763" s="23" t="s">
        <v>102</v>
      </c>
      <c r="F763" s="24">
        <v>4073.34</v>
      </c>
      <c r="G763" s="24">
        <v>4985</v>
      </c>
      <c r="H763" s="24">
        <f t="shared" si="37"/>
        <v>5982</v>
      </c>
      <c r="I763" s="24"/>
      <c r="J763" s="276" t="s">
        <v>114</v>
      </c>
      <c r="K763" s="41"/>
      <c r="L763" s="42"/>
      <c r="M763" s="42"/>
      <c r="N763" s="42"/>
      <c r="O763" s="42"/>
      <c r="P763" s="42"/>
      <c r="Q763" s="42"/>
      <c r="R763" s="261"/>
      <c r="S763" s="261"/>
      <c r="T763" s="24">
        <v>4300</v>
      </c>
      <c r="U763" s="157">
        <f t="shared" si="38"/>
        <v>0.15930232558139545</v>
      </c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</row>
    <row r="764" spans="1:232" s="10" customFormat="1" ht="18.75">
      <c r="A764" s="263"/>
      <c r="B764" s="307"/>
      <c r="C764" s="340"/>
      <c r="D764" s="363"/>
      <c r="E764" s="23" t="s">
        <v>103</v>
      </c>
      <c r="F764" s="24">
        <v>5044.53</v>
      </c>
      <c r="G764" s="24">
        <v>5585</v>
      </c>
      <c r="H764" s="24">
        <f t="shared" si="37"/>
        <v>6702</v>
      </c>
      <c r="I764" s="24"/>
      <c r="J764" s="276"/>
      <c r="K764" s="41"/>
      <c r="L764" s="42"/>
      <c r="M764" s="42"/>
      <c r="N764" s="42"/>
      <c r="O764" s="42"/>
      <c r="P764" s="42"/>
      <c r="Q764" s="42"/>
      <c r="R764" s="261"/>
      <c r="S764" s="261"/>
      <c r="T764" s="24">
        <v>4914</v>
      </c>
      <c r="U764" s="157">
        <f t="shared" si="38"/>
        <v>0.13654863654863658</v>
      </c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</row>
    <row r="765" spans="1:232" s="10" customFormat="1" ht="18.75">
      <c r="A765" s="263"/>
      <c r="B765" s="307"/>
      <c r="C765" s="340"/>
      <c r="D765" s="347" t="s">
        <v>5</v>
      </c>
      <c r="E765" s="23" t="s">
        <v>190</v>
      </c>
      <c r="F765" s="24">
        <v>2778.42</v>
      </c>
      <c r="G765" s="24">
        <v>3385</v>
      </c>
      <c r="H765" s="24">
        <f t="shared" si="37"/>
        <v>4062</v>
      </c>
      <c r="I765" s="24"/>
      <c r="J765" s="276" t="s">
        <v>115</v>
      </c>
      <c r="K765" s="41"/>
      <c r="L765" s="42"/>
      <c r="M765" s="42"/>
      <c r="N765" s="42"/>
      <c r="O765" s="42"/>
      <c r="P765" s="42"/>
      <c r="Q765" s="42"/>
      <c r="R765" s="261"/>
      <c r="S765" s="261"/>
      <c r="T765" s="24">
        <v>2814</v>
      </c>
      <c r="U765" s="157">
        <f t="shared" si="38"/>
        <v>0.2029140014214641</v>
      </c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</row>
    <row r="766" spans="1:232" s="10" customFormat="1" ht="18.75">
      <c r="A766" s="263"/>
      <c r="B766" s="307"/>
      <c r="C766" s="340"/>
      <c r="D766" s="348"/>
      <c r="E766" s="23" t="s">
        <v>104</v>
      </c>
      <c r="F766" s="24">
        <v>4073.34</v>
      </c>
      <c r="G766" s="24">
        <v>4185</v>
      </c>
      <c r="H766" s="24">
        <f t="shared" si="37"/>
        <v>5022</v>
      </c>
      <c r="I766" s="24"/>
      <c r="J766" s="276" t="s">
        <v>114</v>
      </c>
      <c r="K766" s="41"/>
      <c r="L766" s="42"/>
      <c r="M766" s="42"/>
      <c r="N766" s="42"/>
      <c r="O766" s="42"/>
      <c r="P766" s="42"/>
      <c r="Q766" s="42"/>
      <c r="R766" s="261"/>
      <c r="S766" s="261"/>
      <c r="T766" s="24">
        <v>3634</v>
      </c>
      <c r="U766" s="157">
        <f t="shared" si="38"/>
        <v>0.15162355531095217</v>
      </c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</row>
    <row r="767" spans="1:232" s="10" customFormat="1" ht="18.75">
      <c r="A767" s="263"/>
      <c r="B767" s="299"/>
      <c r="C767" s="293"/>
      <c r="D767" s="363"/>
      <c r="E767" s="23" t="s">
        <v>105</v>
      </c>
      <c r="F767" s="24">
        <v>5044.53</v>
      </c>
      <c r="G767" s="24">
        <v>4185</v>
      </c>
      <c r="H767" s="24">
        <f t="shared" si="37"/>
        <v>5022</v>
      </c>
      <c r="I767" s="24"/>
      <c r="J767" s="276"/>
      <c r="K767" s="41"/>
      <c r="L767" s="42"/>
      <c r="M767" s="42"/>
      <c r="N767" s="42"/>
      <c r="O767" s="42"/>
      <c r="P767" s="42"/>
      <c r="Q767" s="42"/>
      <c r="R767" s="261"/>
      <c r="S767" s="261"/>
      <c r="T767" s="24">
        <v>3634</v>
      </c>
      <c r="U767" s="157">
        <f t="shared" si="38"/>
        <v>0.15162355531095217</v>
      </c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</row>
    <row r="768" spans="1:232" s="10" customFormat="1" ht="18.75">
      <c r="A768" s="337">
        <v>481</v>
      </c>
      <c r="B768" s="298"/>
      <c r="C768" s="292" t="s">
        <v>300</v>
      </c>
      <c r="D768" s="347" t="s">
        <v>5</v>
      </c>
      <c r="E768" s="23" t="s">
        <v>189</v>
      </c>
      <c r="F768" s="24">
        <v>5592.42</v>
      </c>
      <c r="G768" s="24">
        <v>4223</v>
      </c>
      <c r="H768" s="24">
        <f t="shared" si="37"/>
        <v>5067.5999999999995</v>
      </c>
      <c r="I768" s="24"/>
      <c r="J768" s="276" t="s">
        <v>115</v>
      </c>
      <c r="K768" s="41"/>
      <c r="L768" s="42"/>
      <c r="M768" s="42"/>
      <c r="N768" s="42"/>
      <c r="O768" s="42"/>
      <c r="P768" s="42"/>
      <c r="Q768" s="42"/>
      <c r="R768" s="261"/>
      <c r="S768" s="261" t="s">
        <v>297</v>
      </c>
      <c r="T768" s="24">
        <v>3514</v>
      </c>
      <c r="U768" s="157">
        <f t="shared" si="38"/>
        <v>0.20176437108708023</v>
      </c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</row>
    <row r="769" spans="1:232" s="10" customFormat="1" ht="18.75">
      <c r="A769" s="339"/>
      <c r="B769" s="299"/>
      <c r="C769" s="293"/>
      <c r="D769" s="363"/>
      <c r="E769" s="23" t="s">
        <v>190</v>
      </c>
      <c r="F769" s="24">
        <v>4514.38</v>
      </c>
      <c r="G769" s="24">
        <v>3423</v>
      </c>
      <c r="H769" s="24">
        <f t="shared" si="37"/>
        <v>4107.5999999999995</v>
      </c>
      <c r="I769" s="24"/>
      <c r="J769" s="276" t="s">
        <v>115</v>
      </c>
      <c r="K769" s="41"/>
      <c r="L769" s="42"/>
      <c r="M769" s="42"/>
      <c r="N769" s="42"/>
      <c r="O769" s="42"/>
      <c r="P769" s="42"/>
      <c r="Q769" s="42"/>
      <c r="R769" s="261"/>
      <c r="S769" s="261" t="s">
        <v>297</v>
      </c>
      <c r="T769" s="24">
        <v>2848</v>
      </c>
      <c r="U769" s="157">
        <f t="shared" si="38"/>
        <v>0.20189606741573041</v>
      </c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</row>
    <row r="770" spans="1:232" s="10" customFormat="1" ht="18.75">
      <c r="A770" s="337">
        <v>482</v>
      </c>
      <c r="B770" s="377"/>
      <c r="C770" s="292" t="s">
        <v>146</v>
      </c>
      <c r="D770" s="235" t="s">
        <v>5</v>
      </c>
      <c r="E770" s="23" t="s">
        <v>189</v>
      </c>
      <c r="F770" s="24">
        <v>1873</v>
      </c>
      <c r="G770" s="24">
        <v>3635</v>
      </c>
      <c r="H770" s="24">
        <f t="shared" si="37"/>
        <v>4362</v>
      </c>
      <c r="I770" s="24"/>
      <c r="J770" s="276" t="s">
        <v>115</v>
      </c>
      <c r="K770" s="41"/>
      <c r="L770" s="42"/>
      <c r="M770" s="42"/>
      <c r="N770" s="42"/>
      <c r="O770" s="42"/>
      <c r="P770" s="42"/>
      <c r="Q770" s="42"/>
      <c r="R770" s="261"/>
      <c r="S770" s="261" t="s">
        <v>297</v>
      </c>
      <c r="T770" s="24">
        <v>3231.4</v>
      </c>
      <c r="U770" s="157">
        <f t="shared" si="38"/>
        <v>0.12489942439809365</v>
      </c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</row>
    <row r="771" spans="1:232" s="10" customFormat="1" ht="18" customHeight="1">
      <c r="A771" s="339"/>
      <c r="B771" s="378"/>
      <c r="C771" s="293"/>
      <c r="D771" s="235" t="s">
        <v>5</v>
      </c>
      <c r="E771" s="23" t="s">
        <v>190</v>
      </c>
      <c r="F771" s="24">
        <v>1873</v>
      </c>
      <c r="G771" s="24">
        <v>2811</v>
      </c>
      <c r="H771" s="24">
        <f t="shared" si="37"/>
        <v>3373.2</v>
      </c>
      <c r="I771" s="24"/>
      <c r="J771" s="276" t="s">
        <v>115</v>
      </c>
      <c r="K771" s="41"/>
      <c r="L771" s="42"/>
      <c r="M771" s="42"/>
      <c r="N771" s="42"/>
      <c r="O771" s="42"/>
      <c r="P771" s="42"/>
      <c r="Q771" s="42"/>
      <c r="R771" s="261"/>
      <c r="S771" s="261" t="s">
        <v>297</v>
      </c>
      <c r="T771" s="24">
        <v>2491.1999999999998</v>
      </c>
      <c r="U771" s="157">
        <f t="shared" si="38"/>
        <v>0.12837186897880537</v>
      </c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</row>
    <row r="772" spans="1:232" s="10" customFormat="1" ht="18" customHeight="1">
      <c r="A772" s="234"/>
      <c r="B772" s="246"/>
      <c r="C772" s="90" t="s">
        <v>868</v>
      </c>
      <c r="D772" s="235" t="s">
        <v>5</v>
      </c>
      <c r="E772" s="23" t="s">
        <v>189</v>
      </c>
      <c r="F772" s="24">
        <v>2695</v>
      </c>
      <c r="G772" s="24">
        <v>1421</v>
      </c>
      <c r="H772" s="24">
        <f t="shared" si="37"/>
        <v>1705.2</v>
      </c>
      <c r="I772" s="24"/>
      <c r="J772" s="207"/>
      <c r="K772" s="41"/>
      <c r="L772" s="42"/>
      <c r="M772" s="42"/>
      <c r="N772" s="42"/>
      <c r="O772" s="42"/>
      <c r="P772" s="42"/>
      <c r="Q772" s="42"/>
      <c r="R772" s="261"/>
      <c r="S772" s="261"/>
      <c r="T772" s="24"/>
      <c r="U772" s="157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</row>
    <row r="773" spans="1:232" s="10" customFormat="1" ht="18.75" customHeight="1">
      <c r="A773" s="263">
        <v>485</v>
      </c>
      <c r="B773" s="257"/>
      <c r="C773" s="63" t="s">
        <v>294</v>
      </c>
      <c r="D773" s="64"/>
      <c r="E773" s="64"/>
      <c r="F773" s="64"/>
      <c r="G773" s="24"/>
      <c r="H773" s="24"/>
      <c r="I773" s="24"/>
      <c r="J773" s="64"/>
      <c r="K773" s="41"/>
      <c r="L773" s="42"/>
      <c r="M773" s="42"/>
      <c r="N773" s="42"/>
      <c r="O773" s="42"/>
      <c r="P773" s="42"/>
      <c r="Q773" s="42"/>
      <c r="R773" s="20"/>
      <c r="S773" s="20"/>
      <c r="T773" s="24"/>
      <c r="U773" s="157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</row>
    <row r="774" spans="1:232" s="10" customFormat="1" ht="18.75">
      <c r="A774" s="337">
        <v>480</v>
      </c>
      <c r="B774" s="298"/>
      <c r="C774" s="292" t="s">
        <v>145</v>
      </c>
      <c r="D774" s="347" t="s">
        <v>5</v>
      </c>
      <c r="E774" s="23" t="s">
        <v>189</v>
      </c>
      <c r="F774" s="24">
        <v>5659.42</v>
      </c>
      <c r="G774" s="24">
        <v>4427</v>
      </c>
      <c r="H774" s="24">
        <f t="shared" si="37"/>
        <v>5312.4</v>
      </c>
      <c r="I774" s="24"/>
      <c r="J774" s="276" t="s">
        <v>115</v>
      </c>
      <c r="K774" s="41"/>
      <c r="L774" s="42"/>
      <c r="M774" s="42"/>
      <c r="N774" s="42"/>
      <c r="O774" s="42"/>
      <c r="P774" s="42"/>
      <c r="Q774" s="42"/>
      <c r="R774" s="261"/>
      <c r="S774" s="261" t="s">
        <v>297</v>
      </c>
      <c r="T774" s="24">
        <v>3694</v>
      </c>
      <c r="U774" s="157">
        <f t="shared" si="38"/>
        <v>0.19842988630211145</v>
      </c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</row>
    <row r="775" spans="1:232" s="10" customFormat="1" ht="18.75">
      <c r="A775" s="338"/>
      <c r="B775" s="307"/>
      <c r="C775" s="340"/>
      <c r="D775" s="348"/>
      <c r="E775" s="23" t="s">
        <v>102</v>
      </c>
      <c r="F775" s="24">
        <v>6954.34</v>
      </c>
      <c r="G775" s="24">
        <v>5227</v>
      </c>
      <c r="H775" s="24">
        <f t="shared" si="37"/>
        <v>6272.4</v>
      </c>
      <c r="I775" s="24"/>
      <c r="J775" s="276" t="s">
        <v>114</v>
      </c>
      <c r="K775" s="41"/>
      <c r="L775" s="42"/>
      <c r="M775" s="42"/>
      <c r="N775" s="42"/>
      <c r="O775" s="42"/>
      <c r="P775" s="42"/>
      <c r="Q775" s="42"/>
      <c r="R775" s="261"/>
      <c r="S775" s="261" t="s">
        <v>297</v>
      </c>
      <c r="T775" s="24">
        <v>4514</v>
      </c>
      <c r="U775" s="157">
        <f t="shared" si="38"/>
        <v>0.15795303500221536</v>
      </c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</row>
    <row r="776" spans="1:232" s="10" customFormat="1" ht="18.75">
      <c r="A776" s="338"/>
      <c r="B776" s="307"/>
      <c r="C776" s="340"/>
      <c r="D776" s="348"/>
      <c r="E776" s="23" t="s">
        <v>103</v>
      </c>
      <c r="F776" s="24">
        <v>7925.53</v>
      </c>
      <c r="G776" s="24">
        <v>5827</v>
      </c>
      <c r="H776" s="24">
        <f t="shared" si="37"/>
        <v>6992.4</v>
      </c>
      <c r="I776" s="24"/>
      <c r="J776" s="276"/>
      <c r="K776" s="41"/>
      <c r="L776" s="42"/>
      <c r="M776" s="42"/>
      <c r="N776" s="42"/>
      <c r="O776" s="42"/>
      <c r="P776" s="42"/>
      <c r="Q776" s="42"/>
      <c r="R776" s="261"/>
      <c r="S776" s="261" t="s">
        <v>297</v>
      </c>
      <c r="T776" s="24">
        <v>5128</v>
      </c>
      <c r="U776" s="157">
        <f t="shared" si="38"/>
        <v>0.13631045241809669</v>
      </c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</row>
    <row r="777" spans="1:232" s="10" customFormat="1" ht="18.75">
      <c r="A777" s="338"/>
      <c r="B777" s="307"/>
      <c r="C777" s="340"/>
      <c r="D777" s="348"/>
      <c r="E777" s="23" t="s">
        <v>190</v>
      </c>
      <c r="F777" s="24">
        <v>4581.38</v>
      </c>
      <c r="G777" s="24">
        <v>3627</v>
      </c>
      <c r="H777" s="24">
        <f t="shared" si="37"/>
        <v>4352.3999999999996</v>
      </c>
      <c r="I777" s="24"/>
      <c r="J777" s="276" t="s">
        <v>115</v>
      </c>
      <c r="K777" s="41"/>
      <c r="L777" s="42"/>
      <c r="M777" s="42"/>
      <c r="N777" s="42"/>
      <c r="O777" s="42"/>
      <c r="P777" s="42"/>
      <c r="Q777" s="42"/>
      <c r="R777" s="261"/>
      <c r="S777" s="261" t="s">
        <v>297</v>
      </c>
      <c r="T777" s="24">
        <v>3028</v>
      </c>
      <c r="U777" s="157">
        <f t="shared" si="38"/>
        <v>0.19782034346103039</v>
      </c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</row>
    <row r="778" spans="1:232" s="10" customFormat="1" ht="18.75">
      <c r="A778" s="338"/>
      <c r="B778" s="307"/>
      <c r="C778" s="340"/>
      <c r="D778" s="348"/>
      <c r="E778" s="23" t="s">
        <v>104</v>
      </c>
      <c r="F778" s="24">
        <v>5876.3</v>
      </c>
      <c r="G778" s="24">
        <v>4427</v>
      </c>
      <c r="H778" s="24">
        <f t="shared" si="37"/>
        <v>5312.4</v>
      </c>
      <c r="I778" s="24"/>
      <c r="J778" s="276" t="s">
        <v>114</v>
      </c>
      <c r="K778" s="41"/>
      <c r="L778" s="42"/>
      <c r="M778" s="42"/>
      <c r="N778" s="42"/>
      <c r="O778" s="42"/>
      <c r="P778" s="42"/>
      <c r="Q778" s="42"/>
      <c r="R778" s="261"/>
      <c r="S778" s="261" t="s">
        <v>297</v>
      </c>
      <c r="T778" s="24">
        <v>3848</v>
      </c>
      <c r="U778" s="157">
        <f t="shared" si="38"/>
        <v>0.15046777546777546</v>
      </c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</row>
    <row r="779" spans="1:232" s="10" customFormat="1" ht="18.75">
      <c r="A779" s="339"/>
      <c r="B779" s="299"/>
      <c r="C779" s="293"/>
      <c r="D779" s="363"/>
      <c r="E779" s="23" t="s">
        <v>105</v>
      </c>
      <c r="F779" s="24">
        <v>5876.3</v>
      </c>
      <c r="G779" s="24">
        <v>4427</v>
      </c>
      <c r="H779" s="24">
        <f t="shared" si="37"/>
        <v>5312.4</v>
      </c>
      <c r="I779" s="24"/>
      <c r="J779" s="276"/>
      <c r="K779" s="41"/>
      <c r="L779" s="42"/>
      <c r="M779" s="42"/>
      <c r="N779" s="42"/>
      <c r="O779" s="42"/>
      <c r="P779" s="42"/>
      <c r="Q779" s="42"/>
      <c r="R779" s="261"/>
      <c r="S779" s="261" t="s">
        <v>297</v>
      </c>
      <c r="T779" s="24">
        <v>3848</v>
      </c>
      <c r="U779" s="157">
        <f t="shared" si="38"/>
        <v>0.15046777546777546</v>
      </c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</row>
    <row r="780" spans="1:232" s="10" customFormat="1" ht="18.75">
      <c r="A780" s="263"/>
      <c r="B780" s="298"/>
      <c r="C780" s="292" t="s">
        <v>293</v>
      </c>
      <c r="D780" s="347" t="s">
        <v>5</v>
      </c>
      <c r="E780" s="23" t="s">
        <v>189</v>
      </c>
      <c r="F780" s="24">
        <v>2778.42</v>
      </c>
      <c r="G780" s="24">
        <v>4185</v>
      </c>
      <c r="H780" s="24">
        <f t="shared" si="37"/>
        <v>5022</v>
      </c>
      <c r="I780" s="24"/>
      <c r="J780" s="276" t="s">
        <v>115</v>
      </c>
      <c r="K780" s="41"/>
      <c r="L780" s="42"/>
      <c r="M780" s="42"/>
      <c r="N780" s="42"/>
      <c r="O780" s="42"/>
      <c r="P780" s="42"/>
      <c r="Q780" s="42"/>
      <c r="R780" s="261"/>
      <c r="S780" s="261"/>
      <c r="T780" s="24">
        <v>3480</v>
      </c>
      <c r="U780" s="157">
        <f t="shared" si="38"/>
        <v>0.20258620689655182</v>
      </c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</row>
    <row r="781" spans="1:232" s="10" customFormat="1" ht="18.75">
      <c r="A781" s="263"/>
      <c r="B781" s="307"/>
      <c r="C781" s="340"/>
      <c r="D781" s="348"/>
      <c r="E781" s="23" t="s">
        <v>102</v>
      </c>
      <c r="F781" s="24">
        <v>4073.34</v>
      </c>
      <c r="G781" s="24">
        <v>4985</v>
      </c>
      <c r="H781" s="24">
        <f t="shared" si="37"/>
        <v>5982</v>
      </c>
      <c r="I781" s="24"/>
      <c r="J781" s="276" t="s">
        <v>114</v>
      </c>
      <c r="K781" s="41"/>
      <c r="L781" s="42"/>
      <c r="M781" s="42"/>
      <c r="N781" s="42"/>
      <c r="O781" s="42"/>
      <c r="P781" s="42"/>
      <c r="Q781" s="42"/>
      <c r="R781" s="261"/>
      <c r="S781" s="261"/>
      <c r="T781" s="24">
        <v>4300</v>
      </c>
      <c r="U781" s="157">
        <f t="shared" si="38"/>
        <v>0.15930232558139545</v>
      </c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</row>
    <row r="782" spans="1:232" s="10" customFormat="1" ht="18.75">
      <c r="A782" s="263"/>
      <c r="B782" s="307"/>
      <c r="C782" s="340"/>
      <c r="D782" s="363"/>
      <c r="E782" s="23" t="s">
        <v>103</v>
      </c>
      <c r="F782" s="24">
        <v>5044.53</v>
      </c>
      <c r="G782" s="24">
        <v>5585</v>
      </c>
      <c r="H782" s="24">
        <f t="shared" si="37"/>
        <v>6702</v>
      </c>
      <c r="I782" s="24"/>
      <c r="J782" s="276"/>
      <c r="K782" s="41"/>
      <c r="L782" s="42"/>
      <c r="M782" s="42"/>
      <c r="N782" s="42"/>
      <c r="O782" s="42"/>
      <c r="P782" s="42"/>
      <c r="Q782" s="42"/>
      <c r="R782" s="261"/>
      <c r="S782" s="261"/>
      <c r="T782" s="24">
        <v>4914</v>
      </c>
      <c r="U782" s="157">
        <f t="shared" si="38"/>
        <v>0.13654863654863658</v>
      </c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</row>
    <row r="783" spans="1:232" s="10" customFormat="1" ht="18.75">
      <c r="A783" s="263"/>
      <c r="B783" s="307"/>
      <c r="C783" s="340"/>
      <c r="D783" s="347" t="s">
        <v>5</v>
      </c>
      <c r="E783" s="23" t="s">
        <v>190</v>
      </c>
      <c r="F783" s="24">
        <v>2778.42</v>
      </c>
      <c r="G783" s="24">
        <v>3385</v>
      </c>
      <c r="H783" s="24">
        <f t="shared" si="37"/>
        <v>4062</v>
      </c>
      <c r="I783" s="24"/>
      <c r="J783" s="276" t="s">
        <v>115</v>
      </c>
      <c r="K783" s="41"/>
      <c r="L783" s="42"/>
      <c r="M783" s="42"/>
      <c r="N783" s="42"/>
      <c r="O783" s="42"/>
      <c r="P783" s="42"/>
      <c r="Q783" s="42"/>
      <c r="R783" s="261"/>
      <c r="S783" s="261"/>
      <c r="T783" s="24">
        <v>2814</v>
      </c>
      <c r="U783" s="157">
        <f t="shared" si="38"/>
        <v>0.2029140014214641</v>
      </c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</row>
    <row r="784" spans="1:232" s="10" customFormat="1" ht="18.75">
      <c r="A784" s="263"/>
      <c r="B784" s="307"/>
      <c r="C784" s="340"/>
      <c r="D784" s="348"/>
      <c r="E784" s="23" t="s">
        <v>104</v>
      </c>
      <c r="F784" s="24">
        <v>4073.34</v>
      </c>
      <c r="G784" s="24">
        <v>4185</v>
      </c>
      <c r="H784" s="24">
        <f t="shared" si="37"/>
        <v>5022</v>
      </c>
      <c r="I784" s="24"/>
      <c r="J784" s="276" t="s">
        <v>114</v>
      </c>
      <c r="K784" s="41"/>
      <c r="L784" s="42"/>
      <c r="M784" s="42"/>
      <c r="N784" s="42"/>
      <c r="O784" s="42"/>
      <c r="P784" s="42"/>
      <c r="Q784" s="42"/>
      <c r="R784" s="261"/>
      <c r="S784" s="261"/>
      <c r="T784" s="24">
        <v>3634</v>
      </c>
      <c r="U784" s="157">
        <f t="shared" si="38"/>
        <v>0.15162355531095217</v>
      </c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</row>
    <row r="785" spans="1:232" s="10" customFormat="1" ht="18.75">
      <c r="A785" s="263"/>
      <c r="B785" s="299"/>
      <c r="C785" s="293"/>
      <c r="D785" s="363"/>
      <c r="E785" s="23" t="s">
        <v>105</v>
      </c>
      <c r="F785" s="24">
        <v>5044.53</v>
      </c>
      <c r="G785" s="24">
        <v>4185</v>
      </c>
      <c r="H785" s="24">
        <f t="shared" si="37"/>
        <v>5022</v>
      </c>
      <c r="I785" s="24"/>
      <c r="J785" s="276"/>
      <c r="K785" s="41"/>
      <c r="L785" s="42"/>
      <c r="M785" s="42"/>
      <c r="N785" s="42"/>
      <c r="O785" s="42"/>
      <c r="P785" s="42"/>
      <c r="Q785" s="42"/>
      <c r="R785" s="261"/>
      <c r="S785" s="261"/>
      <c r="T785" s="24">
        <v>3634</v>
      </c>
      <c r="U785" s="157">
        <f t="shared" si="38"/>
        <v>0.15162355531095217</v>
      </c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</row>
    <row r="786" spans="1:232" s="10" customFormat="1" ht="18.75">
      <c r="A786" s="337">
        <v>481</v>
      </c>
      <c r="B786" s="298"/>
      <c r="C786" s="292" t="s">
        <v>300</v>
      </c>
      <c r="D786" s="347" t="s">
        <v>5</v>
      </c>
      <c r="E786" s="23" t="s">
        <v>189</v>
      </c>
      <c r="F786" s="24">
        <v>5592.42</v>
      </c>
      <c r="G786" s="24">
        <v>4223</v>
      </c>
      <c r="H786" s="24">
        <f t="shared" si="37"/>
        <v>5067.5999999999995</v>
      </c>
      <c r="I786" s="24"/>
      <c r="J786" s="276" t="s">
        <v>115</v>
      </c>
      <c r="K786" s="41"/>
      <c r="L786" s="42"/>
      <c r="M786" s="42"/>
      <c r="N786" s="42"/>
      <c r="O786" s="42"/>
      <c r="P786" s="42"/>
      <c r="Q786" s="42"/>
      <c r="R786" s="261"/>
      <c r="S786" s="261" t="s">
        <v>297</v>
      </c>
      <c r="T786" s="24">
        <v>3514</v>
      </c>
      <c r="U786" s="157">
        <f t="shared" si="38"/>
        <v>0.20176437108708023</v>
      </c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</row>
    <row r="787" spans="1:232" s="10" customFormat="1" ht="18.75">
      <c r="A787" s="339"/>
      <c r="B787" s="299"/>
      <c r="C787" s="293"/>
      <c r="D787" s="363"/>
      <c r="E787" s="23" t="s">
        <v>190</v>
      </c>
      <c r="F787" s="24">
        <v>4514.38</v>
      </c>
      <c r="G787" s="24">
        <v>3423</v>
      </c>
      <c r="H787" s="24">
        <f t="shared" si="37"/>
        <v>4107.5999999999995</v>
      </c>
      <c r="I787" s="24"/>
      <c r="J787" s="276" t="s">
        <v>115</v>
      </c>
      <c r="K787" s="41"/>
      <c r="L787" s="42"/>
      <c r="M787" s="42"/>
      <c r="N787" s="42"/>
      <c r="O787" s="42"/>
      <c r="P787" s="42"/>
      <c r="Q787" s="42"/>
      <c r="R787" s="261"/>
      <c r="S787" s="261" t="s">
        <v>297</v>
      </c>
      <c r="T787" s="24">
        <v>2848</v>
      </c>
      <c r="U787" s="157">
        <f t="shared" si="38"/>
        <v>0.20189606741573041</v>
      </c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</row>
    <row r="788" spans="1:232" s="10" customFormat="1" ht="18.75">
      <c r="A788" s="337">
        <v>482</v>
      </c>
      <c r="B788" s="377"/>
      <c r="C788" s="292" t="s">
        <v>146</v>
      </c>
      <c r="D788" s="235" t="s">
        <v>5</v>
      </c>
      <c r="E788" s="23" t="s">
        <v>189</v>
      </c>
      <c r="F788" s="24">
        <v>1873</v>
      </c>
      <c r="G788" s="24">
        <v>3635</v>
      </c>
      <c r="H788" s="24">
        <f t="shared" si="37"/>
        <v>4362</v>
      </c>
      <c r="I788" s="24"/>
      <c r="J788" s="276" t="s">
        <v>115</v>
      </c>
      <c r="K788" s="41"/>
      <c r="L788" s="42"/>
      <c r="M788" s="42"/>
      <c r="N788" s="42"/>
      <c r="O788" s="42"/>
      <c r="P788" s="42"/>
      <c r="Q788" s="42"/>
      <c r="R788" s="261"/>
      <c r="S788" s="261" t="s">
        <v>297</v>
      </c>
      <c r="T788" s="24">
        <v>3231.4</v>
      </c>
      <c r="U788" s="157">
        <f t="shared" si="38"/>
        <v>0.12489942439809365</v>
      </c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</row>
    <row r="789" spans="1:232" s="10" customFormat="1" ht="18" customHeight="1">
      <c r="A789" s="339"/>
      <c r="B789" s="378"/>
      <c r="C789" s="293"/>
      <c r="D789" s="235" t="s">
        <v>5</v>
      </c>
      <c r="E789" s="23" t="s">
        <v>190</v>
      </c>
      <c r="F789" s="24">
        <v>1873</v>
      </c>
      <c r="G789" s="24">
        <v>2811</v>
      </c>
      <c r="H789" s="24">
        <f t="shared" si="37"/>
        <v>3373.2</v>
      </c>
      <c r="I789" s="24"/>
      <c r="J789" s="276" t="s">
        <v>115</v>
      </c>
      <c r="K789" s="41"/>
      <c r="L789" s="42"/>
      <c r="M789" s="42"/>
      <c r="N789" s="42"/>
      <c r="O789" s="42"/>
      <c r="P789" s="42"/>
      <c r="Q789" s="42"/>
      <c r="R789" s="261"/>
      <c r="S789" s="261" t="s">
        <v>297</v>
      </c>
      <c r="T789" s="24">
        <v>2491.1999999999998</v>
      </c>
      <c r="U789" s="157">
        <f t="shared" si="38"/>
        <v>0.12837186897880537</v>
      </c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</row>
    <row r="790" spans="1:232" s="10" customFormat="1" ht="18.75" hidden="1">
      <c r="A790" s="234">
        <v>483</v>
      </c>
      <c r="B790" s="377"/>
      <c r="C790" s="292" t="s">
        <v>584</v>
      </c>
      <c r="D790" s="235" t="s">
        <v>5</v>
      </c>
      <c r="E790" s="23" t="s">
        <v>189</v>
      </c>
      <c r="F790" s="24"/>
      <c r="G790" s="24"/>
      <c r="H790" s="24"/>
      <c r="I790" s="24"/>
      <c r="J790" s="276"/>
      <c r="K790" s="41"/>
      <c r="L790" s="42"/>
      <c r="M790" s="42"/>
      <c r="N790" s="42"/>
      <c r="O790" s="42"/>
      <c r="P790" s="42"/>
      <c r="Q790" s="42"/>
      <c r="R790" s="261"/>
      <c r="S790" s="261"/>
      <c r="T790" s="24">
        <v>17625.580000000002</v>
      </c>
      <c r="U790" s="157">
        <f t="shared" si="38"/>
        <v>-1</v>
      </c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</row>
    <row r="791" spans="1:232" s="10" customFormat="1" ht="18.75" hidden="1">
      <c r="A791" s="216">
        <v>484</v>
      </c>
      <c r="B791" s="378"/>
      <c r="C791" s="293"/>
      <c r="D791" s="235" t="s">
        <v>5</v>
      </c>
      <c r="E791" s="23" t="s">
        <v>103</v>
      </c>
      <c r="F791" s="24"/>
      <c r="G791" s="24"/>
      <c r="H791" s="24"/>
      <c r="I791" s="24"/>
      <c r="J791" s="276"/>
      <c r="K791" s="18"/>
      <c r="L791" s="19"/>
      <c r="M791" s="19"/>
      <c r="N791" s="19"/>
      <c r="O791" s="19"/>
      <c r="P791" s="19"/>
      <c r="Q791" s="19"/>
      <c r="R791" s="78"/>
      <c r="S791" s="78"/>
      <c r="T791" s="24">
        <v>18477.96</v>
      </c>
      <c r="U791" s="157">
        <f t="shared" si="38"/>
        <v>-1</v>
      </c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</row>
    <row r="792" spans="1:232" s="10" customFormat="1" ht="18.75" hidden="1">
      <c r="A792" s="288">
        <v>470</v>
      </c>
      <c r="B792" s="377"/>
      <c r="C792" s="292" t="s">
        <v>585</v>
      </c>
      <c r="D792" s="235" t="s">
        <v>5</v>
      </c>
      <c r="E792" s="23" t="s">
        <v>189</v>
      </c>
      <c r="F792" s="24"/>
      <c r="G792" s="24"/>
      <c r="H792" s="24"/>
      <c r="I792" s="24"/>
      <c r="J792" s="276"/>
      <c r="K792" s="18"/>
      <c r="L792" s="19"/>
      <c r="M792" s="19"/>
      <c r="N792" s="19"/>
      <c r="O792" s="19"/>
      <c r="P792" s="19"/>
      <c r="Q792" s="19"/>
      <c r="R792" s="78"/>
      <c r="S792" s="78"/>
      <c r="T792" s="24">
        <v>17335.580000000002</v>
      </c>
      <c r="U792" s="157">
        <f t="shared" si="38"/>
        <v>-1</v>
      </c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</row>
    <row r="793" spans="1:232" s="10" customFormat="1" ht="18.75" hidden="1">
      <c r="A793" s="289"/>
      <c r="B793" s="378"/>
      <c r="C793" s="293"/>
      <c r="D793" s="235" t="s">
        <v>5</v>
      </c>
      <c r="E793" s="23" t="s">
        <v>103</v>
      </c>
      <c r="F793" s="24"/>
      <c r="G793" s="24"/>
      <c r="H793" s="24"/>
      <c r="I793" s="24"/>
      <c r="J793" s="276"/>
      <c r="K793" s="18"/>
      <c r="L793" s="19"/>
      <c r="M793" s="19"/>
      <c r="N793" s="19"/>
      <c r="O793" s="19"/>
      <c r="P793" s="19"/>
      <c r="Q793" s="19"/>
      <c r="R793" s="78"/>
      <c r="S793" s="78"/>
      <c r="T793" s="24">
        <v>18187.96</v>
      </c>
      <c r="U793" s="157">
        <f t="shared" si="38"/>
        <v>-1</v>
      </c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</row>
    <row r="794" spans="1:232" s="10" customFormat="1" ht="63">
      <c r="A794" s="216"/>
      <c r="B794" s="246"/>
      <c r="C794" s="315" t="s">
        <v>821</v>
      </c>
      <c r="D794" s="336" t="s">
        <v>5</v>
      </c>
      <c r="E794" s="23" t="s">
        <v>111</v>
      </c>
      <c r="F794" s="24"/>
      <c r="G794" s="176">
        <v>19940</v>
      </c>
      <c r="H794" s="24">
        <f t="shared" ref="H794:H805" si="39">G794*1.2</f>
        <v>23928</v>
      </c>
      <c r="I794" s="103"/>
      <c r="J794" s="219" t="s">
        <v>823</v>
      </c>
      <c r="K794" s="18"/>
      <c r="L794" s="19"/>
      <c r="M794" s="19"/>
      <c r="N794" s="19"/>
      <c r="O794" s="19"/>
      <c r="P794" s="19"/>
      <c r="Q794" s="19"/>
      <c r="R794" s="78"/>
      <c r="S794" s="78"/>
      <c r="T794" s="179"/>
      <c r="U794" s="157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</row>
    <row r="795" spans="1:232" s="10" customFormat="1" ht="63">
      <c r="A795" s="216"/>
      <c r="B795" s="246"/>
      <c r="C795" s="316"/>
      <c r="D795" s="330"/>
      <c r="E795" s="23" t="s">
        <v>111</v>
      </c>
      <c r="F795" s="24"/>
      <c r="G795" s="176">
        <v>12737</v>
      </c>
      <c r="H795" s="24">
        <f t="shared" si="39"/>
        <v>15284.4</v>
      </c>
      <c r="I795" s="103"/>
      <c r="J795" s="219" t="s">
        <v>824</v>
      </c>
      <c r="K795" s="18"/>
      <c r="L795" s="19"/>
      <c r="M795" s="19"/>
      <c r="N795" s="19"/>
      <c r="O795" s="19"/>
      <c r="P795" s="19"/>
      <c r="Q795" s="19"/>
      <c r="R795" s="78"/>
      <c r="S795" s="78"/>
      <c r="T795" s="179"/>
      <c r="U795" s="157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</row>
    <row r="796" spans="1:232" s="10" customFormat="1" ht="48.75" customHeight="1">
      <c r="A796" s="216"/>
      <c r="B796" s="246"/>
      <c r="C796" s="315" t="s">
        <v>821</v>
      </c>
      <c r="D796" s="336" t="s">
        <v>5</v>
      </c>
      <c r="E796" s="23" t="s">
        <v>111</v>
      </c>
      <c r="F796" s="24"/>
      <c r="G796" s="176">
        <v>11989</v>
      </c>
      <c r="H796" s="24">
        <f t="shared" si="39"/>
        <v>14386.8</v>
      </c>
      <c r="I796" s="103"/>
      <c r="J796" s="296" t="s">
        <v>830</v>
      </c>
      <c r="K796" s="18"/>
      <c r="L796" s="19"/>
      <c r="M796" s="19"/>
      <c r="N796" s="19"/>
      <c r="O796" s="19"/>
      <c r="P796" s="19"/>
      <c r="Q796" s="19"/>
      <c r="R796" s="78"/>
      <c r="S796" s="78"/>
      <c r="T796" s="179"/>
      <c r="U796" s="157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</row>
    <row r="797" spans="1:232" s="10" customFormat="1" ht="42.75" customHeight="1">
      <c r="A797" s="216"/>
      <c r="B797" s="246"/>
      <c r="C797" s="316"/>
      <c r="D797" s="330"/>
      <c r="E797" s="23" t="s">
        <v>110</v>
      </c>
      <c r="F797" s="24"/>
      <c r="G797" s="176">
        <v>13853</v>
      </c>
      <c r="H797" s="24">
        <f t="shared" si="39"/>
        <v>16623.599999999999</v>
      </c>
      <c r="I797" s="103"/>
      <c r="J797" s="297"/>
      <c r="K797" s="18"/>
      <c r="L797" s="19"/>
      <c r="M797" s="19"/>
      <c r="N797" s="19"/>
      <c r="O797" s="19"/>
      <c r="P797" s="19"/>
      <c r="Q797" s="19"/>
      <c r="R797" s="78"/>
      <c r="S797" s="78"/>
      <c r="T797" s="179"/>
      <c r="U797" s="157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</row>
    <row r="798" spans="1:232" s="10" customFormat="1" ht="68.25" customHeight="1">
      <c r="A798" s="216"/>
      <c r="B798" s="246"/>
      <c r="C798" s="315" t="s">
        <v>821</v>
      </c>
      <c r="D798" s="336" t="s">
        <v>5</v>
      </c>
      <c r="E798" s="23" t="s">
        <v>111</v>
      </c>
      <c r="F798" s="24"/>
      <c r="G798" s="176">
        <v>8600</v>
      </c>
      <c r="H798" s="24">
        <f t="shared" si="39"/>
        <v>10320</v>
      </c>
      <c r="I798" s="103"/>
      <c r="J798" s="296" t="s">
        <v>825</v>
      </c>
      <c r="K798" s="18"/>
      <c r="L798" s="19"/>
      <c r="M798" s="19"/>
      <c r="N798" s="19"/>
      <c r="O798" s="19"/>
      <c r="P798" s="19"/>
      <c r="Q798" s="19"/>
      <c r="R798" s="78"/>
      <c r="S798" s="78"/>
      <c r="T798" s="179"/>
      <c r="U798" s="157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</row>
    <row r="799" spans="1:232" s="10" customFormat="1" ht="64.5" customHeight="1">
      <c r="A799" s="216"/>
      <c r="B799" s="246"/>
      <c r="C799" s="316"/>
      <c r="D799" s="330"/>
      <c r="E799" s="23" t="s">
        <v>110</v>
      </c>
      <c r="F799" s="24"/>
      <c r="G799" s="176">
        <v>10436</v>
      </c>
      <c r="H799" s="24">
        <f t="shared" si="39"/>
        <v>12523.199999999999</v>
      </c>
      <c r="I799" s="103"/>
      <c r="J799" s="297"/>
      <c r="K799" s="18"/>
      <c r="L799" s="19"/>
      <c r="M799" s="19"/>
      <c r="N799" s="19"/>
      <c r="O799" s="19"/>
      <c r="P799" s="19"/>
      <c r="Q799" s="19"/>
      <c r="R799" s="78"/>
      <c r="S799" s="78"/>
      <c r="T799" s="179"/>
      <c r="U799" s="157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</row>
    <row r="800" spans="1:232" s="10" customFormat="1" ht="57.75" customHeight="1">
      <c r="A800" s="216"/>
      <c r="B800" s="246"/>
      <c r="C800" s="315" t="s">
        <v>821</v>
      </c>
      <c r="D800" s="336" t="s">
        <v>5</v>
      </c>
      <c r="E800" s="23" t="s">
        <v>111</v>
      </c>
      <c r="F800" s="24"/>
      <c r="G800" s="176">
        <v>10368</v>
      </c>
      <c r="H800" s="24">
        <f t="shared" si="39"/>
        <v>12441.6</v>
      </c>
      <c r="I800" s="103"/>
      <c r="J800" s="354" t="s">
        <v>826</v>
      </c>
      <c r="K800" s="18"/>
      <c r="L800" s="19"/>
      <c r="M800" s="19"/>
      <c r="N800" s="19"/>
      <c r="O800" s="19"/>
      <c r="P800" s="19"/>
      <c r="Q800" s="19"/>
      <c r="R800" s="78"/>
      <c r="S800" s="78"/>
      <c r="T800" s="179"/>
      <c r="U800" s="157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</row>
    <row r="801" spans="1:232" s="10" customFormat="1" ht="47.25" customHeight="1">
      <c r="A801" s="216"/>
      <c r="B801" s="246"/>
      <c r="C801" s="316"/>
      <c r="D801" s="330"/>
      <c r="E801" s="23" t="s">
        <v>110</v>
      </c>
      <c r="F801" s="24"/>
      <c r="G801" s="176">
        <v>12204</v>
      </c>
      <c r="H801" s="24">
        <f t="shared" si="39"/>
        <v>14644.8</v>
      </c>
      <c r="I801" s="103"/>
      <c r="J801" s="356"/>
      <c r="K801" s="18"/>
      <c r="L801" s="19"/>
      <c r="M801" s="19"/>
      <c r="N801" s="19"/>
      <c r="O801" s="19"/>
      <c r="P801" s="19"/>
      <c r="Q801" s="19"/>
      <c r="R801" s="78"/>
      <c r="S801" s="78"/>
      <c r="T801" s="179"/>
      <c r="U801" s="157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</row>
    <row r="802" spans="1:232" s="10" customFormat="1" ht="47.25" customHeight="1">
      <c r="A802" s="216"/>
      <c r="B802" s="246"/>
      <c r="C802" s="374" t="s">
        <v>821</v>
      </c>
      <c r="D802" s="329" t="s">
        <v>5</v>
      </c>
      <c r="E802" s="23" t="s">
        <v>111</v>
      </c>
      <c r="F802" s="24"/>
      <c r="G802" s="176">
        <v>14003</v>
      </c>
      <c r="H802" s="24">
        <f t="shared" si="39"/>
        <v>16803.599999999999</v>
      </c>
      <c r="I802" s="103"/>
      <c r="J802" s="283" t="s">
        <v>827</v>
      </c>
      <c r="K802" s="18"/>
      <c r="L802" s="19"/>
      <c r="M802" s="19"/>
      <c r="N802" s="19"/>
      <c r="O802" s="19"/>
      <c r="P802" s="19"/>
      <c r="Q802" s="19"/>
      <c r="R802" s="78"/>
      <c r="S802" s="78"/>
      <c r="T802" s="179"/>
      <c r="U802" s="157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</row>
    <row r="803" spans="1:232" s="10" customFormat="1" ht="47.25" customHeight="1">
      <c r="A803" s="216"/>
      <c r="B803" s="246"/>
      <c r="C803" s="374"/>
      <c r="D803" s="330"/>
      <c r="E803" s="23" t="s">
        <v>110</v>
      </c>
      <c r="F803" s="24"/>
      <c r="G803" s="176">
        <v>17308</v>
      </c>
      <c r="H803" s="24">
        <f t="shared" si="39"/>
        <v>20769.599999999999</v>
      </c>
      <c r="I803" s="103"/>
      <c r="J803" s="301"/>
      <c r="K803" s="18"/>
      <c r="L803" s="19"/>
      <c r="M803" s="19"/>
      <c r="N803" s="19"/>
      <c r="O803" s="19"/>
      <c r="P803" s="19"/>
      <c r="Q803" s="19"/>
      <c r="R803" s="78"/>
      <c r="S803" s="78"/>
      <c r="T803" s="179"/>
      <c r="U803" s="157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</row>
    <row r="804" spans="1:232" s="10" customFormat="1" ht="47.25" customHeight="1">
      <c r="A804" s="216"/>
      <c r="B804" s="246"/>
      <c r="C804" s="374" t="s">
        <v>821</v>
      </c>
      <c r="D804" s="329" t="s">
        <v>5</v>
      </c>
      <c r="E804" s="23" t="s">
        <v>111</v>
      </c>
      <c r="F804" s="24"/>
      <c r="G804" s="176">
        <v>15877</v>
      </c>
      <c r="H804" s="24">
        <f t="shared" si="39"/>
        <v>19052.399999999998</v>
      </c>
      <c r="I804" s="103"/>
      <c r="J804" s="283" t="s">
        <v>828</v>
      </c>
      <c r="K804" s="18"/>
      <c r="L804" s="19"/>
      <c r="M804" s="19"/>
      <c r="N804" s="19"/>
      <c r="O804" s="19"/>
      <c r="P804" s="19"/>
      <c r="Q804" s="19"/>
      <c r="R804" s="78"/>
      <c r="S804" s="78"/>
      <c r="T804" s="179"/>
      <c r="U804" s="157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</row>
    <row r="805" spans="1:232" s="10" customFormat="1" ht="47.25" customHeight="1">
      <c r="A805" s="216"/>
      <c r="B805" s="246"/>
      <c r="C805" s="374"/>
      <c r="D805" s="330"/>
      <c r="E805" s="23" t="s">
        <v>110</v>
      </c>
      <c r="F805" s="24"/>
      <c r="G805" s="176">
        <v>18631</v>
      </c>
      <c r="H805" s="24">
        <f t="shared" si="39"/>
        <v>22357.200000000001</v>
      </c>
      <c r="I805" s="103"/>
      <c r="J805" s="301"/>
      <c r="K805" s="18"/>
      <c r="L805" s="19"/>
      <c r="M805" s="19"/>
      <c r="N805" s="19"/>
      <c r="O805" s="19"/>
      <c r="P805" s="19"/>
      <c r="Q805" s="19"/>
      <c r="R805" s="78"/>
      <c r="S805" s="78"/>
      <c r="T805" s="179"/>
      <c r="U805" s="157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</row>
    <row r="806" spans="1:232" s="10" customFormat="1" ht="39.75" customHeight="1">
      <c r="A806" s="263">
        <v>472</v>
      </c>
      <c r="B806" s="22" t="s">
        <v>461</v>
      </c>
      <c r="C806" s="230" t="s">
        <v>220</v>
      </c>
      <c r="D806" s="231"/>
      <c r="E806" s="231"/>
      <c r="F806" s="231"/>
      <c r="G806" s="91"/>
      <c r="H806" s="24"/>
      <c r="I806" s="91"/>
      <c r="J806" s="232"/>
      <c r="K806" s="74" t="s">
        <v>221</v>
      </c>
      <c r="L806" s="42"/>
      <c r="M806" s="42"/>
      <c r="N806" s="42"/>
      <c r="O806" s="42"/>
      <c r="P806" s="42"/>
      <c r="Q806" s="42"/>
      <c r="R806" s="261"/>
      <c r="S806" s="261"/>
      <c r="T806" s="76"/>
      <c r="U806" s="157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</row>
    <row r="807" spans="1:232" s="10" customFormat="1" ht="18.75">
      <c r="A807" s="337">
        <v>473</v>
      </c>
      <c r="B807" s="298"/>
      <c r="C807" s="292" t="s">
        <v>141</v>
      </c>
      <c r="D807" s="347" t="s">
        <v>5</v>
      </c>
      <c r="E807" s="23" t="s">
        <v>189</v>
      </c>
      <c r="F807" s="24">
        <v>4280</v>
      </c>
      <c r="G807" s="24">
        <v>3728</v>
      </c>
      <c r="H807" s="24">
        <f t="shared" ref="H807:H838" si="40">G807*1.2</f>
        <v>4473.5999999999995</v>
      </c>
      <c r="I807" s="24"/>
      <c r="J807" s="276" t="s">
        <v>115</v>
      </c>
      <c r="K807" s="41"/>
      <c r="L807" s="42"/>
      <c r="M807" s="42"/>
      <c r="N807" s="42"/>
      <c r="O807" s="42"/>
      <c r="P807" s="42"/>
      <c r="Q807" s="42"/>
      <c r="R807" s="261"/>
      <c r="S807" s="261" t="s">
        <v>266</v>
      </c>
      <c r="T807" s="24">
        <v>3198</v>
      </c>
      <c r="U807" s="157">
        <f t="shared" si="38"/>
        <v>0.16572858036272664</v>
      </c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</row>
    <row r="808" spans="1:232" s="10" customFormat="1" ht="18.75">
      <c r="A808" s="338"/>
      <c r="B808" s="307"/>
      <c r="C808" s="340"/>
      <c r="D808" s="348"/>
      <c r="E808" s="23" t="s">
        <v>102</v>
      </c>
      <c r="F808" s="24">
        <v>5146</v>
      </c>
      <c r="G808" s="24">
        <v>4840</v>
      </c>
      <c r="H808" s="24">
        <f t="shared" si="40"/>
        <v>5808</v>
      </c>
      <c r="I808" s="24"/>
      <c r="J808" s="276" t="s">
        <v>114</v>
      </c>
      <c r="K808" s="41"/>
      <c r="L808" s="42"/>
      <c r="M808" s="42"/>
      <c r="N808" s="42"/>
      <c r="O808" s="42"/>
      <c r="P808" s="42"/>
      <c r="Q808" s="42"/>
      <c r="R808" s="261"/>
      <c r="S808" s="261" t="s">
        <v>266</v>
      </c>
      <c r="T808" s="24">
        <v>4150</v>
      </c>
      <c r="U808" s="157">
        <f t="shared" si="38"/>
        <v>0.16626506024096388</v>
      </c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</row>
    <row r="809" spans="1:232" s="10" customFormat="1" ht="18.75">
      <c r="A809" s="338"/>
      <c r="B809" s="307"/>
      <c r="C809" s="340"/>
      <c r="D809" s="348"/>
      <c r="E809" s="23" t="s">
        <v>103</v>
      </c>
      <c r="F809" s="24">
        <v>5796</v>
      </c>
      <c r="G809" s="24">
        <v>5676</v>
      </c>
      <c r="H809" s="24">
        <f t="shared" si="40"/>
        <v>6811.2</v>
      </c>
      <c r="I809" s="24"/>
      <c r="J809" s="276"/>
      <c r="K809" s="41"/>
      <c r="L809" s="42"/>
      <c r="M809" s="42"/>
      <c r="N809" s="42"/>
      <c r="O809" s="42"/>
      <c r="P809" s="42"/>
      <c r="Q809" s="42"/>
      <c r="R809" s="261"/>
      <c r="S809" s="261" t="s">
        <v>266</v>
      </c>
      <c r="T809" s="24">
        <v>4866</v>
      </c>
      <c r="U809" s="157">
        <f t="shared" si="38"/>
        <v>0.16646115906288528</v>
      </c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</row>
    <row r="810" spans="1:232" s="10" customFormat="1" ht="18.75">
      <c r="A810" s="338"/>
      <c r="B810" s="307"/>
      <c r="C810" s="340"/>
      <c r="D810" s="348"/>
      <c r="E810" s="23" t="s">
        <v>190</v>
      </c>
      <c r="F810" s="24">
        <v>3720</v>
      </c>
      <c r="G810" s="24">
        <v>1984</v>
      </c>
      <c r="H810" s="24">
        <f t="shared" si="40"/>
        <v>2380.7999999999997</v>
      </c>
      <c r="I810" s="24"/>
      <c r="J810" s="276" t="s">
        <v>115</v>
      </c>
      <c r="K810" s="41"/>
      <c r="L810" s="42"/>
      <c r="M810" s="42"/>
      <c r="N810" s="42"/>
      <c r="O810" s="42"/>
      <c r="P810" s="42"/>
      <c r="Q810" s="42"/>
      <c r="R810" s="261"/>
      <c r="S810" s="261" t="s">
        <v>266</v>
      </c>
      <c r="T810" s="24">
        <v>1702</v>
      </c>
      <c r="U810" s="157">
        <f t="shared" si="38"/>
        <v>0.16568742655699187</v>
      </c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</row>
    <row r="811" spans="1:232" s="10" customFormat="1" ht="18.75">
      <c r="A811" s="338"/>
      <c r="B811" s="307"/>
      <c r="C811" s="340"/>
      <c r="D811" s="348"/>
      <c r="E811" s="23" t="s">
        <v>104</v>
      </c>
      <c r="F811" s="24">
        <v>4586</v>
      </c>
      <c r="G811" s="24">
        <v>3096</v>
      </c>
      <c r="H811" s="24">
        <f t="shared" si="40"/>
        <v>3715.2</v>
      </c>
      <c r="I811" s="24"/>
      <c r="J811" s="276" t="s">
        <v>114</v>
      </c>
      <c r="K811" s="41"/>
      <c r="L811" s="42"/>
      <c r="M811" s="42"/>
      <c r="N811" s="42"/>
      <c r="O811" s="42"/>
      <c r="P811" s="42"/>
      <c r="Q811" s="42"/>
      <c r="R811" s="261"/>
      <c r="S811" s="261" t="s">
        <v>266</v>
      </c>
      <c r="T811" s="24">
        <v>2654</v>
      </c>
      <c r="U811" s="157">
        <f t="shared" si="38"/>
        <v>0.16654107008289376</v>
      </c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</row>
    <row r="812" spans="1:232" s="10" customFormat="1" ht="18.75">
      <c r="A812" s="338"/>
      <c r="B812" s="307"/>
      <c r="C812" s="340"/>
      <c r="D812" s="348"/>
      <c r="E812" s="23" t="s">
        <v>791</v>
      </c>
      <c r="F812" s="24">
        <v>4586</v>
      </c>
      <c r="G812" s="24">
        <v>3096</v>
      </c>
      <c r="H812" s="24">
        <f t="shared" si="40"/>
        <v>3715.2</v>
      </c>
      <c r="I812" s="24"/>
      <c r="J812" s="276" t="s">
        <v>803</v>
      </c>
      <c r="K812" s="41"/>
      <c r="L812" s="42"/>
      <c r="M812" s="42"/>
      <c r="N812" s="42"/>
      <c r="O812" s="42"/>
      <c r="P812" s="42"/>
      <c r="Q812" s="42"/>
      <c r="R812" s="261"/>
      <c r="S812" s="261"/>
      <c r="T812" s="24">
        <v>2654</v>
      </c>
      <c r="U812" s="157">
        <f t="shared" si="38"/>
        <v>0.16654107008289376</v>
      </c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</row>
    <row r="813" spans="1:232" s="10" customFormat="1" ht="18.75">
      <c r="A813" s="338"/>
      <c r="B813" s="307"/>
      <c r="C813" s="340"/>
      <c r="D813" s="348"/>
      <c r="E813" s="23" t="s">
        <v>104</v>
      </c>
      <c r="F813" s="24"/>
      <c r="G813" s="24">
        <v>1744</v>
      </c>
      <c r="H813" s="24">
        <f t="shared" si="40"/>
        <v>2092.7999999999997</v>
      </c>
      <c r="I813" s="241"/>
      <c r="J813" s="229" t="s">
        <v>804</v>
      </c>
      <c r="K813" s="41"/>
      <c r="L813" s="42"/>
      <c r="M813" s="42"/>
      <c r="N813" s="42"/>
      <c r="O813" s="42"/>
      <c r="P813" s="42"/>
      <c r="Q813" s="42"/>
      <c r="R813" s="261"/>
      <c r="S813" s="261"/>
      <c r="T813" s="24">
        <v>1496</v>
      </c>
      <c r="U813" s="157">
        <f t="shared" si="38"/>
        <v>0.16577540106951871</v>
      </c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</row>
    <row r="814" spans="1:232" s="10" customFormat="1" ht="18.75">
      <c r="A814" s="338"/>
      <c r="B814" s="307"/>
      <c r="C814" s="340"/>
      <c r="D814" s="348"/>
      <c r="E814" s="23" t="s">
        <v>791</v>
      </c>
      <c r="F814" s="24"/>
      <c r="G814" s="24">
        <v>2580</v>
      </c>
      <c r="H814" s="24">
        <f t="shared" si="40"/>
        <v>3096</v>
      </c>
      <c r="I814" s="241"/>
      <c r="J814" s="229" t="s">
        <v>804</v>
      </c>
      <c r="K814" s="41"/>
      <c r="L814" s="42"/>
      <c r="M814" s="42"/>
      <c r="N814" s="42"/>
      <c r="O814" s="42"/>
      <c r="P814" s="42"/>
      <c r="Q814" s="42"/>
      <c r="R814" s="261"/>
      <c r="S814" s="261"/>
      <c r="T814" s="24">
        <v>2212</v>
      </c>
      <c r="U814" s="157">
        <f t="shared" si="38"/>
        <v>0.16636528028933095</v>
      </c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</row>
    <row r="815" spans="1:232" s="10" customFormat="1" ht="18.75">
      <c r="A815" s="338"/>
      <c r="B815" s="307"/>
      <c r="C815" s="340"/>
      <c r="D815" s="348"/>
      <c r="E815" s="23" t="s">
        <v>570</v>
      </c>
      <c r="F815" s="24"/>
      <c r="G815" s="24">
        <v>3203</v>
      </c>
      <c r="H815" s="24">
        <f t="shared" si="40"/>
        <v>3843.6</v>
      </c>
      <c r="I815" s="241"/>
      <c r="J815" s="229" t="s">
        <v>569</v>
      </c>
      <c r="K815" s="41"/>
      <c r="L815" s="42"/>
      <c r="M815" s="42"/>
      <c r="N815" s="42"/>
      <c r="O815" s="42"/>
      <c r="P815" s="42"/>
      <c r="Q815" s="42"/>
      <c r="R815" s="261"/>
      <c r="S815" s="261"/>
      <c r="T815" s="24">
        <v>2748</v>
      </c>
      <c r="U815" s="157">
        <f t="shared" si="38"/>
        <v>0.16557496360989821</v>
      </c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</row>
    <row r="816" spans="1:232" s="10" customFormat="1" ht="18.75">
      <c r="A816" s="338"/>
      <c r="B816" s="307"/>
      <c r="C816" s="340"/>
      <c r="D816" s="348"/>
      <c r="E816" s="375" t="s">
        <v>571</v>
      </c>
      <c r="F816" s="24"/>
      <c r="G816" s="24">
        <v>992</v>
      </c>
      <c r="H816" s="24">
        <f t="shared" si="40"/>
        <v>1190.3999999999999</v>
      </c>
      <c r="I816" s="24"/>
      <c r="J816" s="276" t="s">
        <v>572</v>
      </c>
      <c r="K816" s="41"/>
      <c r="L816" s="42"/>
      <c r="M816" s="42"/>
      <c r="N816" s="42"/>
      <c r="O816" s="42"/>
      <c r="P816" s="42"/>
      <c r="Q816" s="42"/>
      <c r="R816" s="261"/>
      <c r="S816" s="261" t="s">
        <v>266</v>
      </c>
      <c r="T816" s="24">
        <v>851</v>
      </c>
      <c r="U816" s="157">
        <f t="shared" si="38"/>
        <v>0.16568742655699187</v>
      </c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</row>
    <row r="817" spans="1:232" s="10" customFormat="1" ht="18.75">
      <c r="A817" s="339"/>
      <c r="B817" s="299"/>
      <c r="C817" s="293"/>
      <c r="D817" s="363"/>
      <c r="E817" s="376"/>
      <c r="F817" s="24"/>
      <c r="G817" s="24">
        <v>872</v>
      </c>
      <c r="H817" s="24">
        <f t="shared" si="40"/>
        <v>1046.3999999999999</v>
      </c>
      <c r="I817" s="241"/>
      <c r="J817" s="229" t="s">
        <v>573</v>
      </c>
      <c r="K817" s="41"/>
      <c r="L817" s="42"/>
      <c r="M817" s="42"/>
      <c r="N817" s="42"/>
      <c r="O817" s="42"/>
      <c r="P817" s="42"/>
      <c r="Q817" s="42"/>
      <c r="R817" s="261"/>
      <c r="S817" s="261" t="s">
        <v>266</v>
      </c>
      <c r="T817" s="24">
        <v>748</v>
      </c>
      <c r="U817" s="157">
        <f t="shared" si="38"/>
        <v>0.16577540106951871</v>
      </c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</row>
    <row r="818" spans="1:232" s="10" customFormat="1" ht="18.75">
      <c r="A818" s="337">
        <v>477</v>
      </c>
      <c r="B818" s="298"/>
      <c r="C818" s="347" t="s">
        <v>142</v>
      </c>
      <c r="D818" s="347" t="s">
        <v>5</v>
      </c>
      <c r="E818" s="23" t="s">
        <v>189</v>
      </c>
      <c r="F818" s="24">
        <v>4336</v>
      </c>
      <c r="G818" s="24">
        <v>4030</v>
      </c>
      <c r="H818" s="24">
        <f t="shared" si="40"/>
        <v>4836</v>
      </c>
      <c r="I818" s="24"/>
      <c r="J818" s="276" t="s">
        <v>115</v>
      </c>
      <c r="K818" s="41"/>
      <c r="L818" s="42"/>
      <c r="M818" s="42"/>
      <c r="N818" s="42"/>
      <c r="O818" s="42"/>
      <c r="P818" s="42"/>
      <c r="Q818" s="42"/>
      <c r="R818" s="261"/>
      <c r="S818" s="261" t="s">
        <v>266</v>
      </c>
      <c r="T818" s="24">
        <v>3456</v>
      </c>
      <c r="U818" s="157">
        <f t="shared" si="38"/>
        <v>0.16608796296296302</v>
      </c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</row>
    <row r="819" spans="1:232" s="10" customFormat="1" ht="18.75">
      <c r="A819" s="338"/>
      <c r="B819" s="307"/>
      <c r="C819" s="348"/>
      <c r="D819" s="348"/>
      <c r="E819" s="23" t="s">
        <v>102</v>
      </c>
      <c r="F819" s="24">
        <v>5030</v>
      </c>
      <c r="G819" s="24">
        <v>4968</v>
      </c>
      <c r="H819" s="24">
        <f t="shared" si="40"/>
        <v>5961.5999999999995</v>
      </c>
      <c r="I819" s="24"/>
      <c r="J819" s="276" t="s">
        <v>114</v>
      </c>
      <c r="K819" s="41"/>
      <c r="L819" s="42"/>
      <c r="M819" s="42"/>
      <c r="N819" s="42"/>
      <c r="O819" s="42"/>
      <c r="P819" s="42"/>
      <c r="Q819" s="42"/>
      <c r="R819" s="261"/>
      <c r="S819" s="261" t="s">
        <v>266</v>
      </c>
      <c r="T819" s="24">
        <v>4262</v>
      </c>
      <c r="U819" s="157">
        <f t="shared" si="38"/>
        <v>0.16564992961051139</v>
      </c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</row>
    <row r="820" spans="1:232" s="10" customFormat="1" ht="18.75">
      <c r="A820" s="338"/>
      <c r="B820" s="307"/>
      <c r="C820" s="348"/>
      <c r="D820" s="348"/>
      <c r="E820" s="23" t="s">
        <v>103</v>
      </c>
      <c r="F820" s="24">
        <v>5520</v>
      </c>
      <c r="G820" s="24">
        <v>5634</v>
      </c>
      <c r="H820" s="24">
        <f t="shared" si="40"/>
        <v>6760.8</v>
      </c>
      <c r="I820" s="24"/>
      <c r="J820" s="276"/>
      <c r="K820" s="41"/>
      <c r="L820" s="42"/>
      <c r="M820" s="42"/>
      <c r="N820" s="42"/>
      <c r="O820" s="42"/>
      <c r="P820" s="42"/>
      <c r="Q820" s="42"/>
      <c r="R820" s="261"/>
      <c r="S820" s="261" t="s">
        <v>266</v>
      </c>
      <c r="T820" s="24">
        <v>4834</v>
      </c>
      <c r="U820" s="157">
        <f t="shared" si="38"/>
        <v>0.16549441456350844</v>
      </c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</row>
    <row r="821" spans="1:232" s="10" customFormat="1" ht="18.75">
      <c r="A821" s="338"/>
      <c r="B821" s="307"/>
      <c r="C821" s="348"/>
      <c r="D821" s="348"/>
      <c r="E821" s="23" t="s">
        <v>190</v>
      </c>
      <c r="F821" s="24">
        <v>3760</v>
      </c>
      <c r="G821" s="24">
        <v>2146</v>
      </c>
      <c r="H821" s="24">
        <f t="shared" si="40"/>
        <v>2575.1999999999998</v>
      </c>
      <c r="I821" s="24"/>
      <c r="J821" s="276" t="s">
        <v>115</v>
      </c>
      <c r="K821" s="41"/>
      <c r="L821" s="42"/>
      <c r="M821" s="42"/>
      <c r="N821" s="42"/>
      <c r="O821" s="42"/>
      <c r="P821" s="42"/>
      <c r="Q821" s="42"/>
      <c r="R821" s="261"/>
      <c r="S821" s="261" t="s">
        <v>266</v>
      </c>
      <c r="T821" s="24">
        <v>1840</v>
      </c>
      <c r="U821" s="157">
        <f t="shared" si="38"/>
        <v>0.16630434782608705</v>
      </c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</row>
    <row r="822" spans="1:232" s="10" customFormat="1" ht="18.75">
      <c r="A822" s="338"/>
      <c r="B822" s="307"/>
      <c r="C822" s="348"/>
      <c r="D822" s="348"/>
      <c r="E822" s="23" t="s">
        <v>104</v>
      </c>
      <c r="F822" s="24">
        <v>4454</v>
      </c>
      <c r="G822" s="24">
        <v>3084</v>
      </c>
      <c r="H822" s="24">
        <f t="shared" si="40"/>
        <v>3700.7999999999997</v>
      </c>
      <c r="I822" s="24"/>
      <c r="J822" s="276" t="s">
        <v>114</v>
      </c>
      <c r="K822" s="41"/>
      <c r="L822" s="42"/>
      <c r="M822" s="42"/>
      <c r="N822" s="42"/>
      <c r="O822" s="42"/>
      <c r="P822" s="42"/>
      <c r="Q822" s="42"/>
      <c r="R822" s="261"/>
      <c r="S822" s="261" t="s">
        <v>266</v>
      </c>
      <c r="T822" s="24">
        <v>2646</v>
      </c>
      <c r="U822" s="157">
        <f t="shared" si="38"/>
        <v>0.16553287981859421</v>
      </c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</row>
    <row r="823" spans="1:232" s="10" customFormat="1" ht="18.75">
      <c r="A823" s="339"/>
      <c r="B823" s="307"/>
      <c r="C823" s="348"/>
      <c r="D823" s="348"/>
      <c r="E823" s="23" t="s">
        <v>105</v>
      </c>
      <c r="F823" s="24">
        <v>4454</v>
      </c>
      <c r="G823" s="24">
        <v>3084</v>
      </c>
      <c r="H823" s="24">
        <f t="shared" si="40"/>
        <v>3700.7999999999997</v>
      </c>
      <c r="I823" s="24"/>
      <c r="J823" s="276"/>
      <c r="K823" s="41"/>
      <c r="L823" s="42"/>
      <c r="M823" s="42"/>
      <c r="N823" s="42"/>
      <c r="O823" s="42"/>
      <c r="P823" s="42"/>
      <c r="Q823" s="42"/>
      <c r="R823" s="261"/>
      <c r="S823" s="261" t="s">
        <v>266</v>
      </c>
      <c r="T823" s="24">
        <v>2646</v>
      </c>
      <c r="U823" s="157">
        <f t="shared" si="38"/>
        <v>0.16553287981859421</v>
      </c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</row>
    <row r="824" spans="1:232" s="10" customFormat="1" ht="18.75">
      <c r="A824" s="263">
        <v>475</v>
      </c>
      <c r="B824" s="299"/>
      <c r="C824" s="363"/>
      <c r="D824" s="363"/>
      <c r="E824" s="23" t="s">
        <v>570</v>
      </c>
      <c r="F824" s="24"/>
      <c r="G824" s="24">
        <v>3228</v>
      </c>
      <c r="H824" s="24">
        <f t="shared" si="40"/>
        <v>3873.6</v>
      </c>
      <c r="I824" s="241"/>
      <c r="J824" s="229" t="s">
        <v>569</v>
      </c>
      <c r="K824" s="41"/>
      <c r="L824" s="42"/>
      <c r="M824" s="42"/>
      <c r="N824" s="42"/>
      <c r="O824" s="42"/>
      <c r="P824" s="42"/>
      <c r="Q824" s="42"/>
      <c r="R824" s="261"/>
      <c r="S824" s="261"/>
      <c r="T824" s="24">
        <v>2770</v>
      </c>
      <c r="U824" s="157">
        <f t="shared" si="38"/>
        <v>0.16534296028880857</v>
      </c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</row>
    <row r="825" spans="1:232" s="10" customFormat="1" ht="18.75">
      <c r="A825" s="337">
        <v>478</v>
      </c>
      <c r="B825" s="298"/>
      <c r="C825" s="292" t="s">
        <v>143</v>
      </c>
      <c r="D825" s="347" t="s">
        <v>5</v>
      </c>
      <c r="E825" s="23" t="s">
        <v>189</v>
      </c>
      <c r="F825" s="24">
        <v>4305</v>
      </c>
      <c r="G825" s="24">
        <v>4136</v>
      </c>
      <c r="H825" s="24">
        <f t="shared" si="40"/>
        <v>4963.2</v>
      </c>
      <c r="I825" s="24"/>
      <c r="J825" s="276" t="s">
        <v>115</v>
      </c>
      <c r="K825" s="41"/>
      <c r="L825" s="42"/>
      <c r="M825" s="42"/>
      <c r="N825" s="42"/>
      <c r="O825" s="42"/>
      <c r="P825" s="42"/>
      <c r="Q825" s="42"/>
      <c r="R825" s="261"/>
      <c r="S825" s="261" t="s">
        <v>266</v>
      </c>
      <c r="T825" s="24">
        <v>3548</v>
      </c>
      <c r="U825" s="157">
        <f t="shared" si="38"/>
        <v>0.1657271702367531</v>
      </c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</row>
    <row r="826" spans="1:232" s="10" customFormat="1" ht="18.75">
      <c r="A826" s="338"/>
      <c r="B826" s="307"/>
      <c r="C826" s="340"/>
      <c r="D826" s="348"/>
      <c r="E826" s="23" t="s">
        <v>102</v>
      </c>
      <c r="F826" s="24">
        <v>4999</v>
      </c>
      <c r="G826" s="24">
        <v>5114</v>
      </c>
      <c r="H826" s="24">
        <f t="shared" si="40"/>
        <v>6136.8</v>
      </c>
      <c r="I826" s="24"/>
      <c r="J826" s="276" t="s">
        <v>114</v>
      </c>
      <c r="K826" s="41"/>
      <c r="L826" s="42"/>
      <c r="M826" s="42"/>
      <c r="N826" s="42"/>
      <c r="O826" s="42"/>
      <c r="P826" s="42"/>
      <c r="Q826" s="42"/>
      <c r="R826" s="261"/>
      <c r="S826" s="261" t="s">
        <v>266</v>
      </c>
      <c r="T826" s="24">
        <v>4386</v>
      </c>
      <c r="U826" s="157">
        <f t="shared" si="38"/>
        <v>0.16598267213862283</v>
      </c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</row>
    <row r="827" spans="1:232" s="10" customFormat="1" ht="18.75">
      <c r="A827" s="338"/>
      <c r="B827" s="307"/>
      <c r="C827" s="340"/>
      <c r="D827" s="348"/>
      <c r="E827" s="23" t="s">
        <v>103</v>
      </c>
      <c r="F827" s="24">
        <v>5489</v>
      </c>
      <c r="G827" s="24">
        <v>5806</v>
      </c>
      <c r="H827" s="24">
        <f t="shared" si="40"/>
        <v>6967.2</v>
      </c>
      <c r="I827" s="24"/>
      <c r="J827" s="276"/>
      <c r="K827" s="41"/>
      <c r="L827" s="42"/>
      <c r="M827" s="42"/>
      <c r="N827" s="42"/>
      <c r="O827" s="42"/>
      <c r="P827" s="42"/>
      <c r="Q827" s="42"/>
      <c r="R827" s="261"/>
      <c r="S827" s="261" t="s">
        <v>266</v>
      </c>
      <c r="T827" s="24">
        <v>4980</v>
      </c>
      <c r="U827" s="157">
        <f t="shared" si="38"/>
        <v>0.16586345381526102</v>
      </c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</row>
    <row r="828" spans="1:232" s="10" customFormat="1" ht="18.75">
      <c r="A828" s="338"/>
      <c r="B828" s="307"/>
      <c r="C828" s="340"/>
      <c r="D828" s="348"/>
      <c r="E828" s="23" t="s">
        <v>190</v>
      </c>
      <c r="F828" s="24">
        <v>3729</v>
      </c>
      <c r="G828" s="24">
        <v>2202</v>
      </c>
      <c r="H828" s="24">
        <f t="shared" si="40"/>
        <v>2642.4</v>
      </c>
      <c r="I828" s="24"/>
      <c r="J828" s="276" t="s">
        <v>115</v>
      </c>
      <c r="K828" s="41"/>
      <c r="L828" s="42"/>
      <c r="M828" s="42"/>
      <c r="N828" s="42"/>
      <c r="O828" s="42"/>
      <c r="P828" s="42"/>
      <c r="Q828" s="42"/>
      <c r="R828" s="261"/>
      <c r="S828" s="261" t="s">
        <v>266</v>
      </c>
      <c r="T828" s="24">
        <v>1890</v>
      </c>
      <c r="U828" s="157">
        <f t="shared" si="38"/>
        <v>0.16507936507936516</v>
      </c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</row>
    <row r="829" spans="1:232" s="10" customFormat="1" ht="18.75">
      <c r="A829" s="338"/>
      <c r="B829" s="307"/>
      <c r="C829" s="340"/>
      <c r="D829" s="348"/>
      <c r="E829" s="23" t="s">
        <v>104</v>
      </c>
      <c r="F829" s="24">
        <v>4423</v>
      </c>
      <c r="G829" s="24">
        <v>3180</v>
      </c>
      <c r="H829" s="24">
        <f t="shared" si="40"/>
        <v>3816</v>
      </c>
      <c r="I829" s="24"/>
      <c r="J829" s="276" t="s">
        <v>114</v>
      </c>
      <c r="K829" s="41"/>
      <c r="L829" s="42"/>
      <c r="M829" s="42"/>
      <c r="N829" s="42"/>
      <c r="O829" s="42"/>
      <c r="P829" s="42"/>
      <c r="Q829" s="42"/>
      <c r="R829" s="261"/>
      <c r="S829" s="261" t="s">
        <v>266</v>
      </c>
      <c r="T829" s="24">
        <v>2728</v>
      </c>
      <c r="U829" s="157">
        <f t="shared" si="38"/>
        <v>0.16568914956011738</v>
      </c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</row>
    <row r="830" spans="1:232" s="10" customFormat="1" ht="18.75">
      <c r="A830" s="338"/>
      <c r="B830" s="307"/>
      <c r="C830" s="340"/>
      <c r="D830" s="348"/>
      <c r="E830" s="23" t="s">
        <v>105</v>
      </c>
      <c r="F830" s="24">
        <v>4423</v>
      </c>
      <c r="G830" s="24">
        <v>3180</v>
      </c>
      <c r="H830" s="24">
        <f t="shared" si="40"/>
        <v>3816</v>
      </c>
      <c r="I830" s="24"/>
      <c r="J830" s="276"/>
      <c r="K830" s="41"/>
      <c r="L830" s="42"/>
      <c r="M830" s="42"/>
      <c r="N830" s="42"/>
      <c r="O830" s="42"/>
      <c r="P830" s="42"/>
      <c r="Q830" s="42"/>
      <c r="R830" s="261"/>
      <c r="S830" s="261"/>
      <c r="T830" s="24">
        <v>2728</v>
      </c>
      <c r="U830" s="157">
        <f t="shared" si="38"/>
        <v>0.16568914956011738</v>
      </c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</row>
    <row r="831" spans="1:232" s="10" customFormat="1" ht="18.75">
      <c r="A831" s="339"/>
      <c r="B831" s="299"/>
      <c r="C831" s="293"/>
      <c r="D831" s="363"/>
      <c r="E831" s="23" t="s">
        <v>570</v>
      </c>
      <c r="F831" s="24"/>
      <c r="G831" s="24">
        <v>4136</v>
      </c>
      <c r="H831" s="24">
        <f t="shared" si="40"/>
        <v>4963.2</v>
      </c>
      <c r="I831" s="24"/>
      <c r="J831" s="276"/>
      <c r="K831" s="41"/>
      <c r="L831" s="42"/>
      <c r="M831" s="42"/>
      <c r="N831" s="42"/>
      <c r="O831" s="42"/>
      <c r="P831" s="42"/>
      <c r="Q831" s="42"/>
      <c r="R831" s="261"/>
      <c r="S831" s="261" t="s">
        <v>266</v>
      </c>
      <c r="T831" s="24">
        <v>3548</v>
      </c>
      <c r="U831" s="157">
        <f t="shared" si="38"/>
        <v>0.1657271702367531</v>
      </c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</row>
    <row r="832" spans="1:232" s="10" customFormat="1" ht="18.75">
      <c r="A832" s="337">
        <v>479</v>
      </c>
      <c r="B832" s="298"/>
      <c r="C832" s="292" t="s">
        <v>144</v>
      </c>
      <c r="D832" s="347" t="s">
        <v>5</v>
      </c>
      <c r="E832" s="23" t="s">
        <v>189</v>
      </c>
      <c r="F832" s="24">
        <v>4490</v>
      </c>
      <c r="G832" s="24">
        <v>4398</v>
      </c>
      <c r="H832" s="24">
        <f t="shared" si="40"/>
        <v>5277.5999999999995</v>
      </c>
      <c r="I832" s="24"/>
      <c r="J832" s="276" t="s">
        <v>115</v>
      </c>
      <c r="K832" s="41"/>
      <c r="L832" s="42"/>
      <c r="M832" s="42"/>
      <c r="N832" s="42"/>
      <c r="O832" s="42"/>
      <c r="P832" s="42"/>
      <c r="Q832" s="42"/>
      <c r="R832" s="261"/>
      <c r="S832" s="261" t="s">
        <v>266</v>
      </c>
      <c r="T832" s="24">
        <v>3770</v>
      </c>
      <c r="U832" s="157">
        <f t="shared" si="38"/>
        <v>0.16657824933686993</v>
      </c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</row>
    <row r="833" spans="1:232" s="10" customFormat="1" ht="18.75">
      <c r="A833" s="338"/>
      <c r="B833" s="307"/>
      <c r="C833" s="340"/>
      <c r="D833" s="348"/>
      <c r="E833" s="23" t="s">
        <v>102</v>
      </c>
      <c r="F833" s="24">
        <v>5382</v>
      </c>
      <c r="G833" s="24">
        <v>5656</v>
      </c>
      <c r="H833" s="24">
        <f t="shared" si="40"/>
        <v>6787.2</v>
      </c>
      <c r="I833" s="24"/>
      <c r="J833" s="276" t="s">
        <v>114</v>
      </c>
      <c r="K833" s="41"/>
      <c r="L833" s="42"/>
      <c r="M833" s="42"/>
      <c r="N833" s="42"/>
      <c r="O833" s="42"/>
      <c r="P833" s="42"/>
      <c r="Q833" s="42"/>
      <c r="R833" s="261"/>
      <c r="S833" s="261" t="s">
        <v>266</v>
      </c>
      <c r="T833" s="24">
        <v>4850</v>
      </c>
      <c r="U833" s="157">
        <f t="shared" ref="U833:U839" si="41">(G833/T833)-1</f>
        <v>0.16618556701030918</v>
      </c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</row>
    <row r="834" spans="1:232" s="10" customFormat="1" ht="18.75">
      <c r="A834" s="338"/>
      <c r="B834" s="307"/>
      <c r="C834" s="340"/>
      <c r="D834" s="348"/>
      <c r="E834" s="23" t="s">
        <v>103</v>
      </c>
      <c r="F834" s="24">
        <v>6016</v>
      </c>
      <c r="G834" s="24">
        <v>6550</v>
      </c>
      <c r="H834" s="24">
        <f t="shared" si="40"/>
        <v>7860</v>
      </c>
      <c r="I834" s="24"/>
      <c r="J834" s="276"/>
      <c r="K834" s="41"/>
      <c r="L834" s="42"/>
      <c r="M834" s="42"/>
      <c r="N834" s="42"/>
      <c r="O834" s="42"/>
      <c r="P834" s="42"/>
      <c r="Q834" s="42"/>
      <c r="R834" s="261"/>
      <c r="S834" s="261" t="s">
        <v>266</v>
      </c>
      <c r="T834" s="24">
        <v>5618</v>
      </c>
      <c r="U834" s="157">
        <f t="shared" si="41"/>
        <v>0.16589533641865439</v>
      </c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</row>
    <row r="835" spans="1:232" s="10" customFormat="1" ht="18.75">
      <c r="A835" s="338"/>
      <c r="B835" s="307"/>
      <c r="C835" s="340"/>
      <c r="D835" s="348"/>
      <c r="E835" s="23" t="s">
        <v>190</v>
      </c>
      <c r="F835" s="24">
        <v>3830</v>
      </c>
      <c r="G835" s="24">
        <v>2354</v>
      </c>
      <c r="H835" s="24">
        <f t="shared" si="40"/>
        <v>2824.7999999999997</v>
      </c>
      <c r="I835" s="24"/>
      <c r="J835" s="276" t="s">
        <v>115</v>
      </c>
      <c r="K835" s="41"/>
      <c r="L835" s="42"/>
      <c r="M835" s="42"/>
      <c r="N835" s="42"/>
      <c r="O835" s="42"/>
      <c r="P835" s="42"/>
      <c r="Q835" s="42"/>
      <c r="R835" s="261"/>
      <c r="S835" s="261" t="s">
        <v>266</v>
      </c>
      <c r="T835" s="24">
        <v>2018</v>
      </c>
      <c r="U835" s="157">
        <f t="shared" si="41"/>
        <v>0.16650148662041619</v>
      </c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</row>
    <row r="836" spans="1:232" s="10" customFormat="1" ht="18.75">
      <c r="A836" s="338"/>
      <c r="B836" s="307"/>
      <c r="C836" s="340"/>
      <c r="D836" s="348"/>
      <c r="E836" s="23" t="s">
        <v>104</v>
      </c>
      <c r="F836" s="24">
        <v>4722</v>
      </c>
      <c r="G836" s="24">
        <v>3612</v>
      </c>
      <c r="H836" s="24">
        <f t="shared" si="40"/>
        <v>4334.3999999999996</v>
      </c>
      <c r="I836" s="24"/>
      <c r="J836" s="276" t="s">
        <v>114</v>
      </c>
      <c r="K836" s="41"/>
      <c r="L836" s="42"/>
      <c r="M836" s="42"/>
      <c r="N836" s="42"/>
      <c r="O836" s="42"/>
      <c r="P836" s="42"/>
      <c r="Q836" s="42"/>
      <c r="R836" s="261"/>
      <c r="S836" s="261" t="s">
        <v>266</v>
      </c>
      <c r="T836" s="24">
        <v>3098</v>
      </c>
      <c r="U836" s="157">
        <f t="shared" si="41"/>
        <v>0.16591349257585541</v>
      </c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</row>
    <row r="837" spans="1:232" s="10" customFormat="1" ht="18.75">
      <c r="A837" s="339"/>
      <c r="B837" s="299"/>
      <c r="C837" s="293"/>
      <c r="D837" s="363"/>
      <c r="E837" s="23" t="s">
        <v>791</v>
      </c>
      <c r="F837" s="24">
        <v>4722</v>
      </c>
      <c r="G837" s="24">
        <v>3612</v>
      </c>
      <c r="H837" s="24">
        <f t="shared" si="40"/>
        <v>4334.3999999999996</v>
      </c>
      <c r="I837" s="24"/>
      <c r="J837" s="276"/>
      <c r="K837" s="41"/>
      <c r="L837" s="42"/>
      <c r="M837" s="42"/>
      <c r="N837" s="42"/>
      <c r="O837" s="42"/>
      <c r="P837" s="42"/>
      <c r="Q837" s="42"/>
      <c r="R837" s="261"/>
      <c r="S837" s="261" t="s">
        <v>266</v>
      </c>
      <c r="T837" s="24">
        <v>3098</v>
      </c>
      <c r="U837" s="157">
        <f t="shared" si="41"/>
        <v>0.16591349257585541</v>
      </c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</row>
    <row r="838" spans="1:232" s="10" customFormat="1" ht="18.75">
      <c r="A838" s="234"/>
      <c r="B838" s="222"/>
      <c r="C838" s="90" t="s">
        <v>870</v>
      </c>
      <c r="D838" s="236"/>
      <c r="E838" s="23" t="s">
        <v>189</v>
      </c>
      <c r="F838" s="24">
        <v>4999</v>
      </c>
      <c r="G838" s="24">
        <v>1421</v>
      </c>
      <c r="H838" s="24">
        <f t="shared" si="40"/>
        <v>1705.2</v>
      </c>
      <c r="I838" s="24"/>
      <c r="J838" s="207"/>
      <c r="K838" s="41"/>
      <c r="L838" s="42"/>
      <c r="M838" s="42"/>
      <c r="N838" s="42"/>
      <c r="O838" s="42"/>
      <c r="P838" s="42"/>
      <c r="Q838" s="42"/>
      <c r="R838" s="261"/>
      <c r="S838" s="261"/>
      <c r="T838" s="180"/>
      <c r="U838" s="157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</row>
    <row r="839" spans="1:232" s="10" customFormat="1" ht="18.75" customHeight="1">
      <c r="A839" s="263">
        <v>478</v>
      </c>
      <c r="B839" s="80" t="s">
        <v>462</v>
      </c>
      <c r="C839" s="182" t="s">
        <v>222</v>
      </c>
      <c r="D839" s="183"/>
      <c r="E839" s="183"/>
      <c r="F839" s="183"/>
      <c r="G839" s="184"/>
      <c r="H839" s="184"/>
      <c r="I839" s="184"/>
      <c r="J839" s="183"/>
      <c r="K839" s="61"/>
      <c r="L839" s="42"/>
      <c r="M839" s="42"/>
      <c r="N839" s="42"/>
      <c r="O839" s="42"/>
      <c r="P839" s="42"/>
      <c r="Q839" s="42"/>
      <c r="R839" s="261"/>
      <c r="S839" s="261"/>
      <c r="T839" s="2"/>
      <c r="U839" s="157" t="e">
        <f t="shared" si="41"/>
        <v>#DIV/0!</v>
      </c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</row>
    <row r="840" spans="1:232" s="10" customFormat="1" ht="18.75" customHeight="1">
      <c r="A840" s="256">
        <v>479</v>
      </c>
      <c r="B840" s="118" t="s">
        <v>463</v>
      </c>
      <c r="C840" s="185" t="s">
        <v>225</v>
      </c>
      <c r="D840" s="186"/>
      <c r="E840" s="186"/>
      <c r="F840" s="186"/>
      <c r="G840" s="187"/>
      <c r="H840" s="187"/>
      <c r="I840" s="187"/>
      <c r="J840" s="186"/>
      <c r="K840" s="44"/>
      <c r="L840" s="19"/>
      <c r="M840" s="19"/>
      <c r="N840" s="19"/>
      <c r="O840" s="19"/>
      <c r="P840" s="19"/>
      <c r="Q840" s="19"/>
      <c r="R840" s="20"/>
      <c r="S840" s="20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</row>
    <row r="841" spans="1:232" s="10" customFormat="1" ht="31.5" customHeight="1">
      <c r="A841" s="288">
        <v>480</v>
      </c>
      <c r="B841" s="290" t="s">
        <v>464</v>
      </c>
      <c r="C841" s="315" t="s">
        <v>239</v>
      </c>
      <c r="D841" s="251" t="s">
        <v>215</v>
      </c>
      <c r="E841" s="237" t="s">
        <v>790</v>
      </c>
      <c r="F841" s="188"/>
      <c r="G841" s="370" t="s">
        <v>98</v>
      </c>
      <c r="H841" s="371"/>
      <c r="I841" s="189"/>
      <c r="J841" s="120"/>
      <c r="K841" s="44"/>
      <c r="L841" s="19"/>
      <c r="M841" s="19"/>
      <c r="N841" s="19"/>
      <c r="O841" s="19"/>
      <c r="P841" s="19"/>
      <c r="Q841" s="19"/>
      <c r="R841" s="20"/>
      <c r="S841" s="20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</row>
    <row r="842" spans="1:232" s="10" customFormat="1" ht="18.75">
      <c r="A842" s="289"/>
      <c r="B842" s="291"/>
      <c r="C842" s="316"/>
      <c r="D842" s="251" t="s">
        <v>216</v>
      </c>
      <c r="E842" s="96" t="s">
        <v>113</v>
      </c>
      <c r="F842" s="127"/>
      <c r="G842" s="372"/>
      <c r="H842" s="373"/>
      <c r="I842" s="190"/>
      <c r="J842" s="120"/>
      <c r="K842" s="44"/>
      <c r="L842" s="19"/>
      <c r="M842" s="19"/>
      <c r="N842" s="19"/>
      <c r="O842" s="19"/>
      <c r="P842" s="19"/>
      <c r="Q842" s="19"/>
      <c r="R842" s="20"/>
      <c r="S842" s="20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</row>
    <row r="843" spans="1:232" s="10" customFormat="1" ht="25.5" customHeight="1">
      <c r="A843" s="337">
        <v>483</v>
      </c>
      <c r="B843" s="290" t="s">
        <v>465</v>
      </c>
      <c r="C843" s="315" t="s">
        <v>240</v>
      </c>
      <c r="D843" s="283" t="s">
        <v>6</v>
      </c>
      <c r="E843" s="251" t="s">
        <v>111</v>
      </c>
      <c r="F843" s="251"/>
      <c r="G843" s="24">
        <v>134</v>
      </c>
      <c r="H843" s="24">
        <f>G843*1.2</f>
        <v>160.79999999999998</v>
      </c>
      <c r="I843" s="24"/>
      <c r="J843" s="283" t="s">
        <v>836</v>
      </c>
      <c r="K843" s="61" t="s">
        <v>224</v>
      </c>
      <c r="L843" s="42"/>
      <c r="M843" s="42"/>
      <c r="N843" s="42"/>
      <c r="O843" s="42"/>
      <c r="P843" s="42"/>
      <c r="Q843" s="42"/>
      <c r="R843" s="261"/>
      <c r="S843" s="261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</row>
    <row r="844" spans="1:232" s="10" customFormat="1" ht="27" customHeight="1">
      <c r="A844" s="338"/>
      <c r="B844" s="303"/>
      <c r="C844" s="359"/>
      <c r="D844" s="284"/>
      <c r="E844" s="251" t="s">
        <v>241</v>
      </c>
      <c r="F844" s="251"/>
      <c r="G844" s="24">
        <v>231</v>
      </c>
      <c r="H844" s="24">
        <f>G844*1.2</f>
        <v>277.2</v>
      </c>
      <c r="I844" s="24"/>
      <c r="J844" s="301"/>
      <c r="K844" s="61"/>
      <c r="L844" s="42"/>
      <c r="M844" s="42"/>
      <c r="N844" s="42"/>
      <c r="O844" s="42"/>
      <c r="P844" s="42"/>
      <c r="Q844" s="42"/>
      <c r="R844" s="261"/>
      <c r="S844" s="261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</row>
    <row r="845" spans="1:232" s="10" customFormat="1" ht="72" customHeight="1">
      <c r="A845" s="338"/>
      <c r="B845" s="303"/>
      <c r="C845" s="359"/>
      <c r="D845" s="284"/>
      <c r="E845" s="294" t="s">
        <v>111</v>
      </c>
      <c r="F845" s="261"/>
      <c r="G845" s="24">
        <v>697</v>
      </c>
      <c r="H845" s="24">
        <f t="shared" ref="H845:H848" si="42">G845*1.2</f>
        <v>836.4</v>
      </c>
      <c r="I845" s="24"/>
      <c r="J845" s="276" t="s">
        <v>837</v>
      </c>
      <c r="K845" s="61"/>
      <c r="L845" s="42"/>
      <c r="M845" s="42"/>
      <c r="N845" s="42"/>
      <c r="O845" s="42"/>
      <c r="P845" s="42"/>
      <c r="Q845" s="42"/>
      <c r="R845" s="261"/>
      <c r="S845" s="261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</row>
    <row r="846" spans="1:232" s="10" customFormat="1" ht="72" customHeight="1">
      <c r="A846" s="338"/>
      <c r="B846" s="303"/>
      <c r="C846" s="359"/>
      <c r="D846" s="284"/>
      <c r="E846" s="295"/>
      <c r="F846" s="261"/>
      <c r="G846" s="24">
        <v>1045</v>
      </c>
      <c r="H846" s="24">
        <f t="shared" si="42"/>
        <v>1254</v>
      </c>
      <c r="I846" s="24"/>
      <c r="J846" s="276" t="s">
        <v>838</v>
      </c>
      <c r="K846" s="61"/>
      <c r="L846" s="42"/>
      <c r="M846" s="42"/>
      <c r="N846" s="42"/>
      <c r="O846" s="42"/>
      <c r="P846" s="42"/>
      <c r="Q846" s="42"/>
      <c r="R846" s="261"/>
      <c r="S846" s="261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</row>
    <row r="847" spans="1:232" s="10" customFormat="1" ht="72" customHeight="1">
      <c r="A847" s="338"/>
      <c r="B847" s="303"/>
      <c r="C847" s="359"/>
      <c r="D847" s="284"/>
      <c r="E847" s="294" t="s">
        <v>241</v>
      </c>
      <c r="F847" s="261"/>
      <c r="G847" s="24">
        <v>1201</v>
      </c>
      <c r="H847" s="24">
        <f t="shared" si="42"/>
        <v>1441.2</v>
      </c>
      <c r="I847" s="24"/>
      <c r="J847" s="276" t="s">
        <v>837</v>
      </c>
      <c r="K847" s="61"/>
      <c r="L847" s="42"/>
      <c r="M847" s="42"/>
      <c r="N847" s="42"/>
      <c r="O847" s="42"/>
      <c r="P847" s="42"/>
      <c r="Q847" s="42"/>
      <c r="R847" s="261"/>
      <c r="S847" s="261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</row>
    <row r="848" spans="1:232" s="10" customFormat="1" ht="74.25" customHeight="1">
      <c r="A848" s="339"/>
      <c r="B848" s="303"/>
      <c r="C848" s="359"/>
      <c r="D848" s="301"/>
      <c r="E848" s="295"/>
      <c r="F848" s="155"/>
      <c r="G848" s="24">
        <v>1802</v>
      </c>
      <c r="H848" s="24">
        <f t="shared" si="42"/>
        <v>2162.4</v>
      </c>
      <c r="I848" s="24"/>
      <c r="J848" s="276" t="s">
        <v>838</v>
      </c>
      <c r="K848" s="61"/>
      <c r="L848" s="42"/>
      <c r="M848" s="42"/>
      <c r="N848" s="42"/>
      <c r="O848" s="42"/>
      <c r="P848" s="42"/>
      <c r="Q848" s="42"/>
      <c r="R848" s="261"/>
      <c r="S848" s="261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</row>
    <row r="849" spans="1:236" s="10" customFormat="1" ht="26.25" customHeight="1">
      <c r="A849" s="234"/>
      <c r="B849" s="303"/>
      <c r="C849" s="359"/>
      <c r="D849" s="347" t="s">
        <v>93</v>
      </c>
      <c r="E849" s="283"/>
      <c r="F849" s="251"/>
      <c r="G849" s="24">
        <v>2112</v>
      </c>
      <c r="H849" s="24">
        <f>G849*1.2</f>
        <v>2534.4</v>
      </c>
      <c r="I849" s="24"/>
      <c r="J849" s="276" t="s">
        <v>722</v>
      </c>
      <c r="K849" s="61"/>
      <c r="L849" s="42"/>
      <c r="M849" s="42"/>
      <c r="N849" s="42"/>
      <c r="O849" s="42"/>
      <c r="P849" s="42"/>
      <c r="Q849" s="42"/>
      <c r="R849" s="261"/>
      <c r="S849" s="261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</row>
    <row r="850" spans="1:236" s="10" customFormat="1" ht="31.5">
      <c r="A850" s="234"/>
      <c r="B850" s="291"/>
      <c r="C850" s="316"/>
      <c r="D850" s="363"/>
      <c r="E850" s="301"/>
      <c r="F850" s="251"/>
      <c r="G850" s="24">
        <v>3168</v>
      </c>
      <c r="H850" s="24">
        <f>G850*1.2</f>
        <v>3801.6</v>
      </c>
      <c r="I850" s="24"/>
      <c r="J850" s="276" t="s">
        <v>723</v>
      </c>
      <c r="K850" s="61"/>
      <c r="L850" s="42"/>
      <c r="M850" s="42"/>
      <c r="N850" s="42"/>
      <c r="O850" s="42"/>
      <c r="P850" s="42"/>
      <c r="Q850" s="42"/>
      <c r="R850" s="261"/>
      <c r="S850" s="261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</row>
    <row r="851" spans="1:236" s="10" customFormat="1" ht="18.75" customHeight="1">
      <c r="A851" s="256">
        <v>484</v>
      </c>
      <c r="B851" s="22" t="s">
        <v>466</v>
      </c>
      <c r="C851" s="191" t="s">
        <v>223</v>
      </c>
      <c r="D851" s="192"/>
      <c r="E851" s="192"/>
      <c r="F851" s="192"/>
      <c r="G851" s="193"/>
      <c r="H851" s="193"/>
      <c r="I851" s="193"/>
      <c r="J851" s="194"/>
      <c r="K851" s="44"/>
      <c r="L851" s="19"/>
      <c r="M851" s="19"/>
      <c r="N851" s="19"/>
      <c r="O851" s="19"/>
      <c r="P851" s="19"/>
      <c r="Q851" s="19"/>
      <c r="R851" s="20"/>
      <c r="S851" s="20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</row>
    <row r="852" spans="1:236" s="10" customFormat="1" ht="40.5" customHeight="1">
      <c r="A852" s="256">
        <v>485</v>
      </c>
      <c r="B852" s="22" t="s">
        <v>467</v>
      </c>
      <c r="C852" s="244" t="s">
        <v>494</v>
      </c>
      <c r="D852" s="244"/>
      <c r="E852" s="244"/>
      <c r="F852" s="244"/>
      <c r="G852" s="75"/>
      <c r="H852" s="75"/>
      <c r="I852" s="75"/>
      <c r="J852" s="244"/>
      <c r="K852" s="44"/>
      <c r="L852" s="19"/>
      <c r="M852" s="19"/>
      <c r="N852" s="19"/>
      <c r="O852" s="19"/>
      <c r="P852" s="19"/>
      <c r="Q852" s="19"/>
      <c r="R852" s="20"/>
      <c r="S852" s="20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</row>
    <row r="853" spans="1:236" s="10" customFormat="1" ht="18.75" customHeight="1">
      <c r="A853" s="263">
        <v>486</v>
      </c>
      <c r="B853" s="22"/>
      <c r="C853" s="83" t="s">
        <v>304</v>
      </c>
      <c r="D853" s="84"/>
      <c r="E853" s="84"/>
      <c r="F853" s="84"/>
      <c r="G853" s="24"/>
      <c r="H853" s="24"/>
      <c r="I853" s="24"/>
      <c r="J853" s="84"/>
      <c r="K853" s="85" t="s">
        <v>163</v>
      </c>
      <c r="L853" s="42"/>
      <c r="M853" s="42"/>
      <c r="N853" s="42"/>
      <c r="O853" s="42"/>
      <c r="P853" s="42"/>
      <c r="Q853" s="42"/>
      <c r="R853" s="261"/>
      <c r="S853" s="261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</row>
    <row r="854" spans="1:236" s="10" customFormat="1" ht="18.75">
      <c r="A854" s="337">
        <v>487</v>
      </c>
      <c r="B854" s="298"/>
      <c r="C854" s="315" t="s">
        <v>200</v>
      </c>
      <c r="D854" s="283" t="s">
        <v>162</v>
      </c>
      <c r="E854" s="23" t="s">
        <v>111</v>
      </c>
      <c r="F854" s="24">
        <v>373</v>
      </c>
      <c r="G854" s="24">
        <v>992</v>
      </c>
      <c r="H854" s="24">
        <f t="shared" ref="H854:H867" si="43">G854*1.2</f>
        <v>1190.3999999999999</v>
      </c>
      <c r="I854" s="24"/>
      <c r="J854" s="275" t="s">
        <v>115</v>
      </c>
      <c r="K854" s="41"/>
      <c r="L854" s="42"/>
      <c r="M854" s="42"/>
      <c r="N854" s="42"/>
      <c r="O854" s="42"/>
      <c r="P854" s="42"/>
      <c r="Q854" s="42"/>
      <c r="R854" s="261" t="s">
        <v>267</v>
      </c>
      <c r="S854" s="261" t="s">
        <v>266</v>
      </c>
      <c r="T854" s="151">
        <v>936</v>
      </c>
      <c r="U854" s="152">
        <f t="shared" ref="U854:U867" si="44">(T854/G854)-1</f>
        <v>-5.6451612903225756E-2</v>
      </c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</row>
    <row r="855" spans="1:236" s="10" customFormat="1" ht="18.75">
      <c r="A855" s="338"/>
      <c r="B855" s="307"/>
      <c r="C855" s="359"/>
      <c r="D855" s="284"/>
      <c r="E855" s="23" t="s">
        <v>109</v>
      </c>
      <c r="F855" s="24">
        <v>806</v>
      </c>
      <c r="G855" s="24">
        <v>1548</v>
      </c>
      <c r="H855" s="24">
        <f t="shared" si="43"/>
        <v>1857.6</v>
      </c>
      <c r="I855" s="24"/>
      <c r="J855" s="337" t="s">
        <v>114</v>
      </c>
      <c r="K855" s="41"/>
      <c r="L855" s="42"/>
      <c r="M855" s="42"/>
      <c r="N855" s="42"/>
      <c r="O855" s="42"/>
      <c r="P855" s="42"/>
      <c r="Q855" s="42"/>
      <c r="R855" s="261" t="s">
        <v>267</v>
      </c>
      <c r="S855" s="261" t="s">
        <v>266</v>
      </c>
      <c r="T855" s="151">
        <v>1460</v>
      </c>
      <c r="U855" s="152">
        <f t="shared" si="44"/>
        <v>-5.6847545219638196E-2</v>
      </c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</row>
    <row r="856" spans="1:236" s="10" customFormat="1" ht="31.5">
      <c r="A856" s="339"/>
      <c r="B856" s="307"/>
      <c r="C856" s="359"/>
      <c r="D856" s="284"/>
      <c r="E856" s="96" t="s">
        <v>792</v>
      </c>
      <c r="F856" s="24">
        <v>806</v>
      </c>
      <c r="G856" s="24">
        <v>1548</v>
      </c>
      <c r="H856" s="24">
        <f t="shared" si="43"/>
        <v>1857.6</v>
      </c>
      <c r="I856" s="24"/>
      <c r="J856" s="339"/>
      <c r="K856" s="41"/>
      <c r="L856" s="42"/>
      <c r="M856" s="42"/>
      <c r="N856" s="42"/>
      <c r="O856" s="42"/>
      <c r="P856" s="42"/>
      <c r="Q856" s="42"/>
      <c r="R856" s="261" t="s">
        <v>267</v>
      </c>
      <c r="S856" s="261" t="s">
        <v>266</v>
      </c>
      <c r="T856" s="151">
        <v>1460</v>
      </c>
      <c r="U856" s="152">
        <f t="shared" si="44"/>
        <v>-5.6847545219638196E-2</v>
      </c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</row>
    <row r="857" spans="1:236" s="10" customFormat="1" ht="18.75">
      <c r="A857" s="263"/>
      <c r="B857" s="299"/>
      <c r="C857" s="316"/>
      <c r="D857" s="301"/>
      <c r="E857" s="23" t="s">
        <v>570</v>
      </c>
      <c r="F857" s="24"/>
      <c r="G857" s="24">
        <v>842</v>
      </c>
      <c r="H857" s="24">
        <f t="shared" si="43"/>
        <v>1010.4</v>
      </c>
      <c r="I857" s="24"/>
      <c r="J857" s="234"/>
      <c r="K857" s="41"/>
      <c r="L857" s="42"/>
      <c r="M857" s="42"/>
      <c r="N857" s="42"/>
      <c r="O857" s="42"/>
      <c r="P857" s="42"/>
      <c r="Q857" s="42"/>
      <c r="R857" s="261"/>
      <c r="S857" s="261"/>
      <c r="T857" s="151">
        <v>794</v>
      </c>
      <c r="U857" s="152">
        <f t="shared" si="44"/>
        <v>-5.700712589073631E-2</v>
      </c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</row>
    <row r="858" spans="1:236" s="10" customFormat="1" ht="18.75">
      <c r="A858" s="337">
        <v>488</v>
      </c>
      <c r="B858" s="298"/>
      <c r="C858" s="315" t="s">
        <v>201</v>
      </c>
      <c r="D858" s="283" t="s">
        <v>162</v>
      </c>
      <c r="E858" s="23" t="s">
        <v>111</v>
      </c>
      <c r="F858" s="24">
        <v>383</v>
      </c>
      <c r="G858" s="24">
        <v>1073</v>
      </c>
      <c r="H858" s="24">
        <f t="shared" si="43"/>
        <v>1287.5999999999999</v>
      </c>
      <c r="I858" s="24"/>
      <c r="J858" s="275" t="s">
        <v>115</v>
      </c>
      <c r="K858" s="41"/>
      <c r="L858" s="42"/>
      <c r="M858" s="42"/>
      <c r="N858" s="42"/>
      <c r="O858" s="42"/>
      <c r="P858" s="42"/>
      <c r="Q858" s="42"/>
      <c r="R858" s="261" t="s">
        <v>267</v>
      </c>
      <c r="S858" s="261" t="s">
        <v>266</v>
      </c>
      <c r="T858" s="151">
        <v>1012</v>
      </c>
      <c r="U858" s="152">
        <f t="shared" si="44"/>
        <v>-5.6849953401677533E-2</v>
      </c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</row>
    <row r="859" spans="1:236" s="2" customFormat="1" ht="18.75">
      <c r="A859" s="338"/>
      <c r="B859" s="307"/>
      <c r="C859" s="359"/>
      <c r="D859" s="284"/>
      <c r="E859" s="23" t="s">
        <v>109</v>
      </c>
      <c r="F859" s="24">
        <v>730</v>
      </c>
      <c r="G859" s="24">
        <v>1542</v>
      </c>
      <c r="H859" s="24">
        <f t="shared" si="43"/>
        <v>1850.3999999999999</v>
      </c>
      <c r="I859" s="24"/>
      <c r="J859" s="337" t="s">
        <v>114</v>
      </c>
      <c r="K859" s="41"/>
      <c r="L859" s="42"/>
      <c r="M859" s="42"/>
      <c r="N859" s="42"/>
      <c r="O859" s="42"/>
      <c r="P859" s="42"/>
      <c r="Q859" s="42"/>
      <c r="R859" s="261" t="s">
        <v>267</v>
      </c>
      <c r="S859" s="261" t="s">
        <v>266</v>
      </c>
      <c r="T859" s="151">
        <v>1455</v>
      </c>
      <c r="U859" s="152">
        <f t="shared" si="44"/>
        <v>-5.6420233463035041E-2</v>
      </c>
      <c r="HY859" s="10"/>
      <c r="HZ859" s="10"/>
      <c r="IA859" s="10"/>
      <c r="IB859" s="10"/>
    </row>
    <row r="860" spans="1:236" s="2" customFormat="1" ht="33" customHeight="1">
      <c r="A860" s="339"/>
      <c r="B860" s="307"/>
      <c r="C860" s="359"/>
      <c r="D860" s="284"/>
      <c r="E860" s="23" t="s">
        <v>110</v>
      </c>
      <c r="F860" s="24">
        <v>730</v>
      </c>
      <c r="G860" s="24">
        <v>1542</v>
      </c>
      <c r="H860" s="24">
        <f t="shared" si="43"/>
        <v>1850.3999999999999</v>
      </c>
      <c r="I860" s="24"/>
      <c r="J860" s="339"/>
      <c r="K860" s="41"/>
      <c r="L860" s="42"/>
      <c r="M860" s="42"/>
      <c r="N860" s="42"/>
      <c r="O860" s="42"/>
      <c r="P860" s="42"/>
      <c r="Q860" s="42"/>
      <c r="R860" s="261" t="s">
        <v>267</v>
      </c>
      <c r="S860" s="261" t="s">
        <v>266</v>
      </c>
      <c r="T860" s="151">
        <v>1455</v>
      </c>
      <c r="U860" s="152">
        <f t="shared" si="44"/>
        <v>-5.6420233463035041E-2</v>
      </c>
      <c r="HY860" s="10"/>
      <c r="HZ860" s="10"/>
      <c r="IA860" s="10"/>
      <c r="IB860" s="10"/>
    </row>
    <row r="861" spans="1:236" s="2" customFormat="1" ht="18.75">
      <c r="A861" s="263"/>
      <c r="B861" s="299"/>
      <c r="C861" s="316"/>
      <c r="D861" s="301"/>
      <c r="E861" s="23" t="s">
        <v>570</v>
      </c>
      <c r="F861" s="24"/>
      <c r="G861" s="24">
        <v>848</v>
      </c>
      <c r="H861" s="24">
        <f t="shared" si="43"/>
        <v>1017.5999999999999</v>
      </c>
      <c r="I861" s="24"/>
      <c r="J861" s="263"/>
      <c r="K861" s="41"/>
      <c r="L861" s="42"/>
      <c r="M861" s="42"/>
      <c r="N861" s="42"/>
      <c r="O861" s="42"/>
      <c r="P861" s="42"/>
      <c r="Q861" s="42"/>
      <c r="R861" s="261"/>
      <c r="S861" s="261"/>
      <c r="T861" s="151">
        <v>800</v>
      </c>
      <c r="U861" s="152">
        <f t="shared" si="44"/>
        <v>-5.6603773584905648E-2</v>
      </c>
      <c r="HY861" s="10"/>
      <c r="HZ861" s="10"/>
      <c r="IA861" s="10"/>
      <c r="IB861" s="10"/>
    </row>
    <row r="862" spans="1:236" s="2" customFormat="1" ht="18.75">
      <c r="A862" s="337">
        <v>489</v>
      </c>
      <c r="B862" s="298"/>
      <c r="C862" s="367" t="s">
        <v>202</v>
      </c>
      <c r="D862" s="283" t="s">
        <v>162</v>
      </c>
      <c r="E862" s="23" t="s">
        <v>111</v>
      </c>
      <c r="F862" s="24">
        <v>383</v>
      </c>
      <c r="G862" s="24">
        <v>1101</v>
      </c>
      <c r="H862" s="24">
        <f t="shared" si="43"/>
        <v>1321.2</v>
      </c>
      <c r="I862" s="24"/>
      <c r="J862" s="275" t="s">
        <v>115</v>
      </c>
      <c r="K862" s="41"/>
      <c r="L862" s="42"/>
      <c r="M862" s="42"/>
      <c r="N862" s="42"/>
      <c r="O862" s="42"/>
      <c r="P862" s="42"/>
      <c r="Q862" s="42"/>
      <c r="R862" s="261" t="s">
        <v>267</v>
      </c>
      <c r="S862" s="261" t="s">
        <v>266</v>
      </c>
      <c r="T862" s="151">
        <v>1039</v>
      </c>
      <c r="U862" s="152">
        <f t="shared" si="44"/>
        <v>-5.6312443233424214E-2</v>
      </c>
      <c r="HY862" s="10"/>
      <c r="HZ862" s="10"/>
      <c r="IA862" s="10"/>
      <c r="IB862" s="10"/>
    </row>
    <row r="863" spans="1:236" s="2" customFormat="1" ht="18.75">
      <c r="A863" s="338"/>
      <c r="B863" s="307"/>
      <c r="C863" s="369"/>
      <c r="D863" s="284"/>
      <c r="E863" s="23" t="s">
        <v>109</v>
      </c>
      <c r="F863" s="24">
        <v>730</v>
      </c>
      <c r="G863" s="24">
        <v>1590</v>
      </c>
      <c r="H863" s="24">
        <f t="shared" si="43"/>
        <v>1908</v>
      </c>
      <c r="I863" s="24"/>
      <c r="J863" s="337" t="s">
        <v>114</v>
      </c>
      <c r="K863" s="41"/>
      <c r="L863" s="42"/>
      <c r="M863" s="42"/>
      <c r="N863" s="42"/>
      <c r="O863" s="42"/>
      <c r="P863" s="42"/>
      <c r="Q863" s="42"/>
      <c r="R863" s="261" t="s">
        <v>267</v>
      </c>
      <c r="S863" s="261" t="s">
        <v>266</v>
      </c>
      <c r="T863" s="151">
        <v>1500</v>
      </c>
      <c r="U863" s="152">
        <f t="shared" si="44"/>
        <v>-5.6603773584905648E-2</v>
      </c>
      <c r="HY863" s="10"/>
      <c r="HZ863" s="10"/>
      <c r="IA863" s="10"/>
      <c r="IB863" s="10"/>
    </row>
    <row r="864" spans="1:236" s="2" customFormat="1" ht="18.75">
      <c r="A864" s="339"/>
      <c r="B864" s="299"/>
      <c r="C864" s="368"/>
      <c r="D864" s="301"/>
      <c r="E864" s="23" t="s">
        <v>110</v>
      </c>
      <c r="F864" s="24">
        <v>730</v>
      </c>
      <c r="G864" s="24">
        <v>1590</v>
      </c>
      <c r="H864" s="24">
        <f t="shared" si="43"/>
        <v>1908</v>
      </c>
      <c r="I864" s="24"/>
      <c r="J864" s="339"/>
      <c r="K864" s="41"/>
      <c r="L864" s="42"/>
      <c r="M864" s="42"/>
      <c r="N864" s="42"/>
      <c r="O864" s="42"/>
      <c r="P864" s="42"/>
      <c r="Q864" s="42"/>
      <c r="R864" s="261" t="s">
        <v>267</v>
      </c>
      <c r="S864" s="261" t="s">
        <v>266</v>
      </c>
      <c r="T864" s="151">
        <v>1500</v>
      </c>
      <c r="U864" s="152">
        <f t="shared" si="44"/>
        <v>-5.6603773584905648E-2</v>
      </c>
      <c r="HY864" s="10"/>
      <c r="HZ864" s="10"/>
      <c r="IA864" s="10"/>
      <c r="IB864" s="10"/>
    </row>
    <row r="865" spans="1:236" s="2" customFormat="1" ht="18.75">
      <c r="A865" s="337">
        <v>490</v>
      </c>
      <c r="B865" s="298"/>
      <c r="C865" s="367" t="s">
        <v>203</v>
      </c>
      <c r="D865" s="283" t="s">
        <v>162</v>
      </c>
      <c r="E865" s="23" t="s">
        <v>111</v>
      </c>
      <c r="F865" s="24">
        <v>440</v>
      </c>
      <c r="G865" s="24">
        <v>1177</v>
      </c>
      <c r="H865" s="24">
        <f t="shared" si="43"/>
        <v>1412.3999999999999</v>
      </c>
      <c r="I865" s="24"/>
      <c r="J865" s="275" t="s">
        <v>115</v>
      </c>
      <c r="K865" s="41"/>
      <c r="L865" s="42"/>
      <c r="M865" s="42"/>
      <c r="N865" s="42"/>
      <c r="O865" s="42"/>
      <c r="P865" s="42"/>
      <c r="Q865" s="42"/>
      <c r="R865" s="261" t="s">
        <v>267</v>
      </c>
      <c r="S865" s="261" t="s">
        <v>266</v>
      </c>
      <c r="T865" s="151">
        <v>1110</v>
      </c>
      <c r="U865" s="152">
        <f t="shared" si="44"/>
        <v>-5.6924384027187802E-2</v>
      </c>
      <c r="HY865" s="10"/>
      <c r="HZ865" s="10"/>
      <c r="IA865" s="10"/>
      <c r="IB865" s="10"/>
    </row>
    <row r="866" spans="1:236" s="2" customFormat="1" ht="18.75">
      <c r="A866" s="338"/>
      <c r="B866" s="307"/>
      <c r="C866" s="369"/>
      <c r="D866" s="284"/>
      <c r="E866" s="23" t="s">
        <v>109</v>
      </c>
      <c r="F866" s="24">
        <v>886</v>
      </c>
      <c r="G866" s="24">
        <v>1806</v>
      </c>
      <c r="H866" s="24">
        <f t="shared" si="43"/>
        <v>2167.1999999999998</v>
      </c>
      <c r="I866" s="24"/>
      <c r="J866" s="337" t="s">
        <v>114</v>
      </c>
      <c r="K866" s="41"/>
      <c r="L866" s="42"/>
      <c r="M866" s="42"/>
      <c r="N866" s="42"/>
      <c r="O866" s="42"/>
      <c r="P866" s="42"/>
      <c r="Q866" s="42"/>
      <c r="R866" s="261" t="s">
        <v>267</v>
      </c>
      <c r="S866" s="261" t="s">
        <v>266</v>
      </c>
      <c r="T866" s="151">
        <v>1704</v>
      </c>
      <c r="U866" s="152">
        <f t="shared" si="44"/>
        <v>-5.6478405315614655E-2</v>
      </c>
      <c r="HY866" s="10"/>
      <c r="HZ866" s="10"/>
      <c r="IA866" s="10"/>
      <c r="IB866" s="10"/>
    </row>
    <row r="867" spans="1:236" s="2" customFormat="1" ht="31.5">
      <c r="A867" s="339"/>
      <c r="B867" s="299"/>
      <c r="C867" s="368"/>
      <c r="D867" s="301"/>
      <c r="E867" s="96" t="s">
        <v>792</v>
      </c>
      <c r="F867" s="24">
        <v>886</v>
      </c>
      <c r="G867" s="24">
        <v>1806</v>
      </c>
      <c r="H867" s="24">
        <f t="shared" si="43"/>
        <v>2167.1999999999998</v>
      </c>
      <c r="I867" s="24"/>
      <c r="J867" s="339"/>
      <c r="K867" s="41"/>
      <c r="L867" s="42"/>
      <c r="M867" s="42"/>
      <c r="N867" s="42"/>
      <c r="O867" s="42"/>
      <c r="P867" s="42"/>
      <c r="Q867" s="42"/>
      <c r="R867" s="261" t="s">
        <v>267</v>
      </c>
      <c r="S867" s="261" t="s">
        <v>266</v>
      </c>
      <c r="T867" s="151">
        <v>1704</v>
      </c>
      <c r="U867" s="152">
        <f t="shared" si="44"/>
        <v>-5.6478405315614655E-2</v>
      </c>
      <c r="HY867" s="10"/>
      <c r="HZ867" s="10"/>
      <c r="IA867" s="10"/>
      <c r="IB867" s="10"/>
    </row>
    <row r="868" spans="1:236" s="2" customFormat="1" ht="18.75" customHeight="1">
      <c r="A868" s="263">
        <v>491</v>
      </c>
      <c r="B868" s="22"/>
      <c r="C868" s="83" t="s">
        <v>305</v>
      </c>
      <c r="D868" s="84"/>
      <c r="E868" s="84"/>
      <c r="F868" s="84"/>
      <c r="G868" s="24"/>
      <c r="H868" s="24"/>
      <c r="I868" s="24"/>
      <c r="J868" s="84"/>
      <c r="K868" s="85" t="s">
        <v>164</v>
      </c>
      <c r="L868" s="42"/>
      <c r="M868" s="42"/>
      <c r="N868" s="42"/>
      <c r="O868" s="42"/>
      <c r="P868" s="42"/>
      <c r="Q868" s="42"/>
      <c r="R868" s="261"/>
      <c r="S868" s="261"/>
      <c r="T868" s="151"/>
      <c r="U868" s="152"/>
      <c r="HY868" s="10"/>
      <c r="HZ868" s="10"/>
      <c r="IA868" s="10"/>
      <c r="IB868" s="10"/>
    </row>
    <row r="869" spans="1:236" s="2" customFormat="1" ht="18.75">
      <c r="A869" s="337">
        <v>492</v>
      </c>
      <c r="B869" s="298"/>
      <c r="C869" s="315" t="s">
        <v>205</v>
      </c>
      <c r="D869" s="283" t="s">
        <v>162</v>
      </c>
      <c r="E869" s="23" t="s">
        <v>111</v>
      </c>
      <c r="F869" s="24">
        <v>280</v>
      </c>
      <c r="G869" s="24">
        <v>872</v>
      </c>
      <c r="H869" s="24">
        <f t="shared" ref="H869:H878" si="45">G869*1.2</f>
        <v>1046.3999999999999</v>
      </c>
      <c r="I869" s="24"/>
      <c r="J869" s="285"/>
      <c r="K869" s="41"/>
      <c r="L869" s="42"/>
      <c r="M869" s="42"/>
      <c r="N869" s="42"/>
      <c r="O869" s="42"/>
      <c r="P869" s="42"/>
      <c r="Q869" s="42"/>
      <c r="R869" s="261" t="s">
        <v>268</v>
      </c>
      <c r="S869" s="261" t="s">
        <v>266</v>
      </c>
      <c r="T869" s="151">
        <v>823</v>
      </c>
      <c r="U869" s="152">
        <f t="shared" ref="U869:U878" si="46">(T869/G869)-1</f>
        <v>-5.6192660550458684E-2</v>
      </c>
      <c r="HY869" s="10"/>
      <c r="HZ869" s="10"/>
      <c r="IA869" s="10"/>
      <c r="IB869" s="10"/>
    </row>
    <row r="870" spans="1:236" s="2" customFormat="1" ht="31.5">
      <c r="A870" s="339"/>
      <c r="B870" s="307"/>
      <c r="C870" s="359"/>
      <c r="D870" s="284"/>
      <c r="E870" s="96" t="s">
        <v>792</v>
      </c>
      <c r="F870" s="24">
        <v>605</v>
      </c>
      <c r="G870" s="24">
        <v>1290</v>
      </c>
      <c r="H870" s="24">
        <f t="shared" si="45"/>
        <v>1548</v>
      </c>
      <c r="I870" s="24"/>
      <c r="J870" s="287"/>
      <c r="K870" s="41"/>
      <c r="L870" s="42"/>
      <c r="M870" s="42"/>
      <c r="N870" s="42"/>
      <c r="O870" s="42"/>
      <c r="P870" s="42"/>
      <c r="Q870" s="42"/>
      <c r="R870" s="261" t="s">
        <v>268</v>
      </c>
      <c r="S870" s="261" t="s">
        <v>266</v>
      </c>
      <c r="T870" s="151">
        <v>1217</v>
      </c>
      <c r="U870" s="152">
        <f t="shared" si="46"/>
        <v>-5.6589147286821739E-2</v>
      </c>
      <c r="HY870" s="10"/>
      <c r="HZ870" s="10"/>
      <c r="IA870" s="10"/>
      <c r="IB870" s="10"/>
    </row>
    <row r="871" spans="1:236" s="2" customFormat="1" ht="18.75">
      <c r="A871" s="263"/>
      <c r="B871" s="299"/>
      <c r="C871" s="316"/>
      <c r="D871" s="301"/>
      <c r="E871" s="23" t="s">
        <v>570</v>
      </c>
      <c r="F871" s="24"/>
      <c r="G871" s="24">
        <v>760</v>
      </c>
      <c r="H871" s="24">
        <f t="shared" si="45"/>
        <v>912</v>
      </c>
      <c r="I871" s="24"/>
      <c r="J871" s="262"/>
      <c r="K871" s="41"/>
      <c r="L871" s="42"/>
      <c r="M871" s="42"/>
      <c r="N871" s="42"/>
      <c r="O871" s="42"/>
      <c r="P871" s="42"/>
      <c r="Q871" s="42"/>
      <c r="R871" s="261"/>
      <c r="S871" s="261"/>
      <c r="T871" s="151">
        <v>717</v>
      </c>
      <c r="U871" s="152">
        <f t="shared" si="46"/>
        <v>-5.6578947368421062E-2</v>
      </c>
      <c r="HY871" s="10"/>
      <c r="HZ871" s="10"/>
      <c r="IA871" s="10"/>
      <c r="IB871" s="10"/>
    </row>
    <row r="872" spans="1:236" s="2" customFormat="1" ht="18.75">
      <c r="A872" s="337">
        <v>493</v>
      </c>
      <c r="B872" s="298"/>
      <c r="C872" s="315" t="s">
        <v>201</v>
      </c>
      <c r="D872" s="283" t="s">
        <v>162</v>
      </c>
      <c r="E872" s="23" t="s">
        <v>111</v>
      </c>
      <c r="F872" s="24">
        <v>288</v>
      </c>
      <c r="G872" s="24">
        <v>942</v>
      </c>
      <c r="H872" s="24">
        <f t="shared" si="45"/>
        <v>1130.3999999999999</v>
      </c>
      <c r="I872" s="24"/>
      <c r="J872" s="285"/>
      <c r="K872" s="41"/>
      <c r="L872" s="42"/>
      <c r="M872" s="42"/>
      <c r="N872" s="42"/>
      <c r="O872" s="42"/>
      <c r="P872" s="42"/>
      <c r="Q872" s="42"/>
      <c r="R872" s="261" t="s">
        <v>268</v>
      </c>
      <c r="S872" s="261" t="s">
        <v>266</v>
      </c>
      <c r="T872" s="151">
        <v>889</v>
      </c>
      <c r="U872" s="152">
        <f t="shared" si="46"/>
        <v>-5.6263269639065805E-2</v>
      </c>
      <c r="HY872" s="10"/>
      <c r="HZ872" s="10"/>
      <c r="IA872" s="10"/>
      <c r="IB872" s="10"/>
    </row>
    <row r="873" spans="1:236" s="2" customFormat="1" ht="18.75">
      <c r="A873" s="339"/>
      <c r="B873" s="307"/>
      <c r="C873" s="359"/>
      <c r="D873" s="284"/>
      <c r="E873" s="23" t="s">
        <v>110</v>
      </c>
      <c r="F873" s="24">
        <v>533</v>
      </c>
      <c r="G873" s="24">
        <v>1275</v>
      </c>
      <c r="H873" s="24">
        <f t="shared" si="45"/>
        <v>1530</v>
      </c>
      <c r="I873" s="24"/>
      <c r="J873" s="287"/>
      <c r="K873" s="41"/>
      <c r="L873" s="42"/>
      <c r="M873" s="42"/>
      <c r="N873" s="42"/>
      <c r="O873" s="42"/>
      <c r="P873" s="42"/>
      <c r="Q873" s="42"/>
      <c r="R873" s="261" t="s">
        <v>268</v>
      </c>
      <c r="S873" s="261" t="s">
        <v>266</v>
      </c>
      <c r="T873" s="151">
        <v>1203</v>
      </c>
      <c r="U873" s="152">
        <f t="shared" si="46"/>
        <v>-5.6470588235294161E-2</v>
      </c>
      <c r="HY873" s="10"/>
      <c r="HZ873" s="10"/>
      <c r="IA873" s="10"/>
      <c r="IB873" s="10"/>
    </row>
    <row r="874" spans="1:236" s="2" customFormat="1" ht="18.75">
      <c r="A874" s="263"/>
      <c r="B874" s="299"/>
      <c r="C874" s="316"/>
      <c r="D874" s="301"/>
      <c r="E874" s="23" t="s">
        <v>570</v>
      </c>
      <c r="F874" s="24"/>
      <c r="G874" s="24">
        <v>766</v>
      </c>
      <c r="H874" s="24">
        <f t="shared" si="45"/>
        <v>919.19999999999993</v>
      </c>
      <c r="I874" s="24"/>
      <c r="J874" s="262"/>
      <c r="K874" s="41"/>
      <c r="L874" s="42"/>
      <c r="M874" s="42"/>
      <c r="N874" s="42"/>
      <c r="O874" s="42"/>
      <c r="P874" s="42"/>
      <c r="Q874" s="42"/>
      <c r="R874" s="261"/>
      <c r="S874" s="261"/>
      <c r="T874" s="151">
        <v>723</v>
      </c>
      <c r="U874" s="152">
        <f t="shared" si="46"/>
        <v>-5.6135770234986948E-2</v>
      </c>
      <c r="HY874" s="10"/>
      <c r="HZ874" s="10"/>
      <c r="IA874" s="10"/>
      <c r="IB874" s="10"/>
    </row>
    <row r="875" spans="1:236" s="2" customFormat="1" ht="18.75">
      <c r="A875" s="337">
        <v>494</v>
      </c>
      <c r="B875" s="298"/>
      <c r="C875" s="367" t="s">
        <v>202</v>
      </c>
      <c r="D875" s="283" t="s">
        <v>162</v>
      </c>
      <c r="E875" s="23" t="s">
        <v>111</v>
      </c>
      <c r="F875" s="24">
        <v>288</v>
      </c>
      <c r="G875" s="24">
        <v>967</v>
      </c>
      <c r="H875" s="24">
        <f t="shared" si="45"/>
        <v>1160.3999999999999</v>
      </c>
      <c r="I875" s="24"/>
      <c r="J875" s="285"/>
      <c r="K875" s="41"/>
      <c r="L875" s="42"/>
      <c r="M875" s="42"/>
      <c r="N875" s="42"/>
      <c r="O875" s="42"/>
      <c r="P875" s="42"/>
      <c r="Q875" s="42"/>
      <c r="R875" s="261" t="s">
        <v>268</v>
      </c>
      <c r="S875" s="261" t="s">
        <v>266</v>
      </c>
      <c r="T875" s="151">
        <v>912</v>
      </c>
      <c r="U875" s="152">
        <f t="shared" si="46"/>
        <v>-5.6876938986556325E-2</v>
      </c>
      <c r="HY875" s="10"/>
      <c r="HZ875" s="10"/>
      <c r="IA875" s="10"/>
      <c r="IB875" s="10"/>
    </row>
    <row r="876" spans="1:236" s="2" customFormat="1" ht="18.75">
      <c r="A876" s="339"/>
      <c r="B876" s="299"/>
      <c r="C876" s="368"/>
      <c r="D876" s="301"/>
      <c r="E876" s="23" t="s">
        <v>110</v>
      </c>
      <c r="F876" s="24">
        <v>533</v>
      </c>
      <c r="G876" s="24">
        <v>1313</v>
      </c>
      <c r="H876" s="24">
        <f t="shared" si="45"/>
        <v>1575.6</v>
      </c>
      <c r="I876" s="24"/>
      <c r="J876" s="287"/>
      <c r="K876" s="41"/>
      <c r="L876" s="42"/>
      <c r="M876" s="42"/>
      <c r="N876" s="42"/>
      <c r="O876" s="42"/>
      <c r="P876" s="42"/>
      <c r="Q876" s="42"/>
      <c r="R876" s="261" t="s">
        <v>268</v>
      </c>
      <c r="S876" s="261" t="s">
        <v>266</v>
      </c>
      <c r="T876" s="151">
        <v>1239</v>
      </c>
      <c r="U876" s="152">
        <f t="shared" si="46"/>
        <v>-5.6359482102056324E-2</v>
      </c>
      <c r="HY876" s="10"/>
      <c r="HZ876" s="10"/>
      <c r="IA876" s="10"/>
      <c r="IB876" s="10"/>
    </row>
    <row r="877" spans="1:236" s="2" customFormat="1" ht="18.75">
      <c r="A877" s="337">
        <v>495</v>
      </c>
      <c r="B877" s="298"/>
      <c r="C877" s="367" t="s">
        <v>203</v>
      </c>
      <c r="D877" s="283" t="s">
        <v>162</v>
      </c>
      <c r="E877" s="23" t="s">
        <v>111</v>
      </c>
      <c r="F877" s="24">
        <v>330</v>
      </c>
      <c r="G877" s="24">
        <v>1022</v>
      </c>
      <c r="H877" s="24">
        <f t="shared" si="45"/>
        <v>1226.3999999999999</v>
      </c>
      <c r="I877" s="24"/>
      <c r="J877" s="285"/>
      <c r="K877" s="41"/>
      <c r="L877" s="42"/>
      <c r="M877" s="42"/>
      <c r="N877" s="42"/>
      <c r="O877" s="42"/>
      <c r="P877" s="42"/>
      <c r="Q877" s="42"/>
      <c r="R877" s="261" t="s">
        <v>268</v>
      </c>
      <c r="S877" s="261" t="s">
        <v>266</v>
      </c>
      <c r="T877" s="151">
        <v>964</v>
      </c>
      <c r="U877" s="152">
        <f t="shared" si="46"/>
        <v>-5.6751467710371872E-2</v>
      </c>
      <c r="HY877" s="10"/>
      <c r="HZ877" s="10"/>
      <c r="IA877" s="10"/>
      <c r="IB877" s="10"/>
    </row>
    <row r="878" spans="1:236" s="10" customFormat="1" ht="31.5">
      <c r="A878" s="339"/>
      <c r="B878" s="299"/>
      <c r="C878" s="368"/>
      <c r="D878" s="301"/>
      <c r="E878" s="96" t="s">
        <v>792</v>
      </c>
      <c r="F878" s="24">
        <v>647</v>
      </c>
      <c r="G878" s="24">
        <v>1469</v>
      </c>
      <c r="H878" s="24">
        <f t="shared" si="45"/>
        <v>1762.8</v>
      </c>
      <c r="I878" s="24"/>
      <c r="J878" s="287"/>
      <c r="K878" s="41"/>
      <c r="L878" s="42"/>
      <c r="M878" s="42"/>
      <c r="N878" s="42"/>
      <c r="O878" s="42"/>
      <c r="P878" s="42"/>
      <c r="Q878" s="42"/>
      <c r="R878" s="261" t="s">
        <v>268</v>
      </c>
      <c r="S878" s="261" t="s">
        <v>266</v>
      </c>
      <c r="T878" s="151">
        <v>1386</v>
      </c>
      <c r="U878" s="152">
        <f t="shared" si="46"/>
        <v>-5.6501021102790983E-2</v>
      </c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</row>
    <row r="879" spans="1:236" s="10" customFormat="1" ht="18.75">
      <c r="A879" s="263">
        <v>496</v>
      </c>
      <c r="B879" s="22" t="s">
        <v>468</v>
      </c>
      <c r="C879" s="244" t="s">
        <v>254</v>
      </c>
      <c r="D879" s="237"/>
      <c r="E879" s="244"/>
      <c r="F879" s="244"/>
      <c r="G879" s="75"/>
      <c r="H879" s="75"/>
      <c r="I879" s="75"/>
      <c r="J879" s="244"/>
      <c r="K879" s="85" t="s">
        <v>208</v>
      </c>
      <c r="L879" s="42"/>
      <c r="M879" s="42"/>
      <c r="N879" s="42"/>
      <c r="O879" s="42"/>
      <c r="P879" s="42"/>
      <c r="Q879" s="42"/>
      <c r="R879" s="261"/>
      <c r="S879" s="261"/>
      <c r="T879" s="151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</row>
    <row r="880" spans="1:236" s="10" customFormat="1" ht="18.75" customHeight="1">
      <c r="A880" s="256">
        <v>497</v>
      </c>
      <c r="B880" s="22"/>
      <c r="C880" s="230" t="s">
        <v>510</v>
      </c>
      <c r="D880" s="231"/>
      <c r="E880" s="231"/>
      <c r="F880" s="231"/>
      <c r="G880" s="231"/>
      <c r="H880" s="231"/>
      <c r="I880" s="231"/>
      <c r="J880" s="232"/>
      <c r="K880" s="25" t="s">
        <v>133</v>
      </c>
      <c r="L880" s="19"/>
      <c r="M880" s="19"/>
      <c r="N880" s="19"/>
      <c r="O880" s="19"/>
      <c r="P880" s="19"/>
      <c r="Q880" s="19"/>
      <c r="R880" s="20"/>
      <c r="S880" s="20"/>
      <c r="T880" s="151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</row>
    <row r="881" spans="1:234" s="11" customFormat="1" ht="18.75" customHeight="1">
      <c r="A881" s="256"/>
      <c r="B881" s="22"/>
      <c r="C881" s="315" t="s">
        <v>737</v>
      </c>
      <c r="D881" s="347" t="s">
        <v>6</v>
      </c>
      <c r="E881" s="271" t="s">
        <v>588</v>
      </c>
      <c r="F881" s="24"/>
      <c r="G881" s="24">
        <v>135</v>
      </c>
      <c r="H881" s="24">
        <f t="shared" ref="H881:H892" si="47">G881*1.2</f>
        <v>162</v>
      </c>
      <c r="I881" s="347"/>
      <c r="J881" s="347"/>
      <c r="K881" s="110"/>
      <c r="L881" s="19"/>
      <c r="M881" s="19"/>
      <c r="N881" s="19"/>
      <c r="O881" s="19"/>
      <c r="P881" s="19"/>
      <c r="Q881" s="19"/>
      <c r="R881" s="20"/>
      <c r="S881" s="20"/>
      <c r="T881" s="151">
        <v>127</v>
      </c>
      <c r="U881" s="152">
        <f t="shared" ref="U881:U892" si="48">(T881/G881)-1</f>
        <v>-5.9259259259259234E-2</v>
      </c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</row>
    <row r="882" spans="1:234" s="10" customFormat="1" ht="18.75">
      <c r="A882" s="337">
        <v>498</v>
      </c>
      <c r="B882" s="298"/>
      <c r="C882" s="359"/>
      <c r="D882" s="348"/>
      <c r="E882" s="271" t="s">
        <v>111</v>
      </c>
      <c r="F882" s="24">
        <v>87</v>
      </c>
      <c r="G882" s="24">
        <v>147</v>
      </c>
      <c r="H882" s="24">
        <f t="shared" si="47"/>
        <v>176.4</v>
      </c>
      <c r="I882" s="348"/>
      <c r="J882" s="348"/>
      <c r="K882" s="41"/>
      <c r="L882" s="42"/>
      <c r="M882" s="42"/>
      <c r="N882" s="42"/>
      <c r="O882" s="42"/>
      <c r="P882" s="42"/>
      <c r="Q882" s="42"/>
      <c r="R882" s="261" t="s">
        <v>133</v>
      </c>
      <c r="S882" s="261" t="s">
        <v>278</v>
      </c>
      <c r="T882" s="151">
        <v>139</v>
      </c>
      <c r="U882" s="152">
        <f t="shared" si="48"/>
        <v>-5.4421768707482943E-2</v>
      </c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</row>
    <row r="883" spans="1:234" s="10" customFormat="1" ht="18.75">
      <c r="A883" s="339"/>
      <c r="B883" s="299"/>
      <c r="C883" s="359"/>
      <c r="D883" s="348"/>
      <c r="E883" s="271" t="s">
        <v>110</v>
      </c>
      <c r="F883" s="24">
        <v>174</v>
      </c>
      <c r="G883" s="24">
        <v>268</v>
      </c>
      <c r="H883" s="24">
        <f t="shared" si="47"/>
        <v>321.59999999999997</v>
      </c>
      <c r="I883" s="348"/>
      <c r="J883" s="348"/>
      <c r="K883" s="41"/>
      <c r="L883" s="42"/>
      <c r="M883" s="42"/>
      <c r="N883" s="42"/>
      <c r="O883" s="42"/>
      <c r="P883" s="42"/>
      <c r="Q883" s="42"/>
      <c r="R883" s="261" t="s">
        <v>133</v>
      </c>
      <c r="S883" s="261" t="s">
        <v>278</v>
      </c>
      <c r="T883" s="151">
        <v>253</v>
      </c>
      <c r="U883" s="152">
        <f t="shared" si="48"/>
        <v>-5.5970149253731338E-2</v>
      </c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</row>
    <row r="884" spans="1:234" s="10" customFormat="1" ht="18.75">
      <c r="A884" s="263"/>
      <c r="B884" s="257"/>
      <c r="C884" s="316"/>
      <c r="D884" s="363"/>
      <c r="E884" s="271" t="s">
        <v>793</v>
      </c>
      <c r="F884" s="24"/>
      <c r="G884" s="24">
        <v>349</v>
      </c>
      <c r="H884" s="24">
        <f t="shared" si="47"/>
        <v>418.8</v>
      </c>
      <c r="I884" s="348"/>
      <c r="J884" s="348"/>
      <c r="K884" s="41"/>
      <c r="L884" s="42"/>
      <c r="M884" s="42"/>
      <c r="N884" s="42"/>
      <c r="O884" s="42"/>
      <c r="P884" s="42"/>
      <c r="Q884" s="42"/>
      <c r="R884" s="261"/>
      <c r="S884" s="261"/>
      <c r="T884" s="151">
        <v>329</v>
      </c>
      <c r="U884" s="152">
        <f t="shared" si="48"/>
        <v>-5.7306590257879653E-2</v>
      </c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</row>
    <row r="885" spans="1:234" s="10" customFormat="1" ht="18.75">
      <c r="A885" s="263"/>
      <c r="B885" s="257"/>
      <c r="C885" s="315" t="s">
        <v>587</v>
      </c>
      <c r="D885" s="347" t="s">
        <v>6</v>
      </c>
      <c r="E885" s="271" t="s">
        <v>588</v>
      </c>
      <c r="F885" s="24"/>
      <c r="G885" s="24">
        <v>136</v>
      </c>
      <c r="H885" s="24">
        <f t="shared" si="47"/>
        <v>163.19999999999999</v>
      </c>
      <c r="I885" s="348"/>
      <c r="J885" s="348"/>
      <c r="K885" s="41"/>
      <c r="L885" s="42"/>
      <c r="M885" s="42"/>
      <c r="N885" s="42"/>
      <c r="O885" s="42"/>
      <c r="P885" s="42"/>
      <c r="Q885" s="42"/>
      <c r="R885" s="261"/>
      <c r="S885" s="261"/>
      <c r="T885" s="151">
        <v>128</v>
      </c>
      <c r="U885" s="152">
        <f t="shared" si="48"/>
        <v>-5.8823529411764719E-2</v>
      </c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</row>
    <row r="886" spans="1:234" s="10" customFormat="1" ht="18.75">
      <c r="A886" s="337">
        <v>499</v>
      </c>
      <c r="B886" s="298"/>
      <c r="C886" s="359"/>
      <c r="D886" s="348"/>
      <c r="E886" s="271" t="s">
        <v>111</v>
      </c>
      <c r="F886" s="24">
        <v>92</v>
      </c>
      <c r="G886" s="24">
        <v>136</v>
      </c>
      <c r="H886" s="24">
        <f t="shared" si="47"/>
        <v>163.19999999999999</v>
      </c>
      <c r="I886" s="348"/>
      <c r="J886" s="348"/>
      <c r="K886" s="41"/>
      <c r="L886" s="42"/>
      <c r="M886" s="42"/>
      <c r="N886" s="42"/>
      <c r="O886" s="42"/>
      <c r="P886" s="42"/>
      <c r="Q886" s="42"/>
      <c r="R886" s="261" t="s">
        <v>133</v>
      </c>
      <c r="S886" s="261" t="s">
        <v>278</v>
      </c>
      <c r="T886" s="151">
        <v>128</v>
      </c>
      <c r="U886" s="152">
        <f t="shared" si="48"/>
        <v>-5.8823529411764719E-2</v>
      </c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</row>
    <row r="887" spans="1:234" s="10" customFormat="1" ht="18.75">
      <c r="A887" s="339"/>
      <c r="B887" s="299"/>
      <c r="C887" s="316"/>
      <c r="D887" s="363"/>
      <c r="E887" s="271" t="s">
        <v>110</v>
      </c>
      <c r="F887" s="24">
        <v>184</v>
      </c>
      <c r="G887" s="24">
        <v>271</v>
      </c>
      <c r="H887" s="24">
        <f t="shared" si="47"/>
        <v>325.2</v>
      </c>
      <c r="I887" s="348"/>
      <c r="J887" s="348"/>
      <c r="K887" s="41"/>
      <c r="L887" s="42"/>
      <c r="M887" s="42"/>
      <c r="N887" s="42"/>
      <c r="O887" s="42"/>
      <c r="P887" s="42"/>
      <c r="Q887" s="42"/>
      <c r="R887" s="261" t="s">
        <v>133</v>
      </c>
      <c r="S887" s="261" t="s">
        <v>278</v>
      </c>
      <c r="T887" s="151">
        <v>256</v>
      </c>
      <c r="U887" s="152">
        <f t="shared" si="48"/>
        <v>-5.5350553505535083E-2</v>
      </c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</row>
    <row r="888" spans="1:234" s="10" customFormat="1" ht="18.75">
      <c r="A888" s="337">
        <v>500</v>
      </c>
      <c r="B888" s="298"/>
      <c r="C888" s="360" t="s">
        <v>1</v>
      </c>
      <c r="D888" s="347" t="s">
        <v>6</v>
      </c>
      <c r="E888" s="23" t="s">
        <v>111</v>
      </c>
      <c r="F888" s="24">
        <v>196</v>
      </c>
      <c r="G888" s="24">
        <v>303</v>
      </c>
      <c r="H888" s="24">
        <f t="shared" si="47"/>
        <v>363.59999999999997</v>
      </c>
      <c r="I888" s="348"/>
      <c r="J888" s="348"/>
      <c r="K888" s="41"/>
      <c r="L888" s="42"/>
      <c r="M888" s="42"/>
      <c r="N888" s="42"/>
      <c r="O888" s="42"/>
      <c r="P888" s="42"/>
      <c r="Q888" s="42"/>
      <c r="R888" s="261" t="s">
        <v>133</v>
      </c>
      <c r="S888" s="261" t="s">
        <v>278</v>
      </c>
      <c r="T888" s="151">
        <v>286</v>
      </c>
      <c r="U888" s="152">
        <f t="shared" si="48"/>
        <v>-5.6105610561056118E-2</v>
      </c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</row>
    <row r="889" spans="1:234" s="10" customFormat="1" ht="18.75">
      <c r="A889" s="339"/>
      <c r="B889" s="299"/>
      <c r="C889" s="362"/>
      <c r="D889" s="363"/>
      <c r="E889" s="23" t="s">
        <v>110</v>
      </c>
      <c r="F889" s="24">
        <v>392</v>
      </c>
      <c r="G889" s="24">
        <v>604</v>
      </c>
      <c r="H889" s="24">
        <f t="shared" si="47"/>
        <v>724.8</v>
      </c>
      <c r="I889" s="348"/>
      <c r="J889" s="348"/>
      <c r="K889" s="41"/>
      <c r="L889" s="42"/>
      <c r="M889" s="42"/>
      <c r="N889" s="42"/>
      <c r="O889" s="42"/>
      <c r="P889" s="42"/>
      <c r="Q889" s="42"/>
      <c r="R889" s="261" t="s">
        <v>133</v>
      </c>
      <c r="S889" s="261" t="s">
        <v>278</v>
      </c>
      <c r="T889" s="151">
        <v>570</v>
      </c>
      <c r="U889" s="152">
        <f t="shared" si="48"/>
        <v>-5.6291390728476776E-2</v>
      </c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</row>
    <row r="890" spans="1:234" s="10" customFormat="1" ht="18.75">
      <c r="A890" s="337">
        <v>501</v>
      </c>
      <c r="B890" s="298"/>
      <c r="C890" s="360" t="s">
        <v>2</v>
      </c>
      <c r="D890" s="347" t="s">
        <v>6</v>
      </c>
      <c r="E890" s="23" t="s">
        <v>111</v>
      </c>
      <c r="F890" s="24">
        <v>209</v>
      </c>
      <c r="G890" s="24">
        <v>322</v>
      </c>
      <c r="H890" s="24">
        <f t="shared" si="47"/>
        <v>386.4</v>
      </c>
      <c r="I890" s="348"/>
      <c r="J890" s="348"/>
      <c r="K890" s="41"/>
      <c r="L890" s="42"/>
      <c r="M890" s="42"/>
      <c r="N890" s="42"/>
      <c r="O890" s="42"/>
      <c r="P890" s="42"/>
      <c r="Q890" s="42"/>
      <c r="R890" s="261" t="s">
        <v>133</v>
      </c>
      <c r="S890" s="261" t="s">
        <v>278</v>
      </c>
      <c r="T890" s="151">
        <v>304</v>
      </c>
      <c r="U890" s="152">
        <f t="shared" si="48"/>
        <v>-5.5900621118012417E-2</v>
      </c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</row>
    <row r="891" spans="1:234" s="10" customFormat="1" ht="18.75">
      <c r="A891" s="338"/>
      <c r="B891" s="307"/>
      <c r="C891" s="361"/>
      <c r="D891" s="348"/>
      <c r="E891" s="23" t="s">
        <v>110</v>
      </c>
      <c r="F891" s="24">
        <v>418</v>
      </c>
      <c r="G891" s="24">
        <v>643</v>
      </c>
      <c r="H891" s="24">
        <f t="shared" si="47"/>
        <v>771.6</v>
      </c>
      <c r="I891" s="348"/>
      <c r="J891" s="348"/>
      <c r="K891" s="41"/>
      <c r="L891" s="42"/>
      <c r="M891" s="42"/>
      <c r="N891" s="42"/>
      <c r="O891" s="42"/>
      <c r="P891" s="42"/>
      <c r="Q891" s="42"/>
      <c r="R891" s="261"/>
      <c r="S891" s="261"/>
      <c r="T891" s="151">
        <v>607</v>
      </c>
      <c r="U891" s="152">
        <f t="shared" si="48"/>
        <v>-5.5987558320373276E-2</v>
      </c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</row>
    <row r="892" spans="1:234" s="10" customFormat="1" ht="18.75">
      <c r="A892" s="339"/>
      <c r="B892" s="299"/>
      <c r="C892" s="362"/>
      <c r="D892" s="363"/>
      <c r="E892" s="23" t="s">
        <v>793</v>
      </c>
      <c r="F892" s="24">
        <v>418</v>
      </c>
      <c r="G892" s="24">
        <v>675</v>
      </c>
      <c r="H892" s="24">
        <f t="shared" si="47"/>
        <v>810</v>
      </c>
      <c r="I892" s="363"/>
      <c r="J892" s="363"/>
      <c r="K892" s="41"/>
      <c r="L892" s="42"/>
      <c r="M892" s="42"/>
      <c r="N892" s="42"/>
      <c r="O892" s="42"/>
      <c r="P892" s="42"/>
      <c r="Q892" s="42"/>
      <c r="R892" s="261" t="s">
        <v>133</v>
      </c>
      <c r="S892" s="261" t="s">
        <v>278</v>
      </c>
      <c r="T892" s="151">
        <v>637</v>
      </c>
      <c r="U892" s="152">
        <f t="shared" si="48"/>
        <v>-5.6296296296296289E-2</v>
      </c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</row>
    <row r="893" spans="1:234" s="10" customFormat="1" ht="30" customHeight="1">
      <c r="A893" s="263">
        <v>502</v>
      </c>
      <c r="B893" s="257"/>
      <c r="C893" s="230" t="s">
        <v>586</v>
      </c>
      <c r="D893" s="231"/>
      <c r="E893" s="231"/>
      <c r="F893" s="231"/>
      <c r="G893" s="231"/>
      <c r="H893" s="231"/>
      <c r="I893" s="231"/>
      <c r="J893" s="232"/>
      <c r="K893" s="41"/>
      <c r="L893" s="42"/>
      <c r="M893" s="42"/>
      <c r="N893" s="42"/>
      <c r="O893" s="42"/>
      <c r="P893" s="42"/>
      <c r="Q893" s="42"/>
      <c r="R893" s="261"/>
      <c r="S893" s="261"/>
      <c r="T893" s="151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</row>
    <row r="894" spans="1:234" s="10" customFormat="1" ht="18.75">
      <c r="A894" s="337">
        <v>503</v>
      </c>
      <c r="B894" s="298"/>
      <c r="C894" s="360" t="s">
        <v>3</v>
      </c>
      <c r="D894" s="347" t="s">
        <v>6</v>
      </c>
      <c r="E894" s="23" t="s">
        <v>111</v>
      </c>
      <c r="F894" s="24">
        <v>50</v>
      </c>
      <c r="G894" s="24">
        <v>69</v>
      </c>
      <c r="H894" s="24">
        <f t="shared" ref="H894:H903" si="49">G894*1.2</f>
        <v>82.8</v>
      </c>
      <c r="I894" s="364"/>
      <c r="J894" s="285" t="s">
        <v>567</v>
      </c>
      <c r="K894" s="41"/>
      <c r="L894" s="42"/>
      <c r="M894" s="42"/>
      <c r="N894" s="42"/>
      <c r="O894" s="42"/>
      <c r="P894" s="42"/>
      <c r="Q894" s="42"/>
      <c r="R894" s="261" t="s">
        <v>135</v>
      </c>
      <c r="S894" s="261" t="s">
        <v>278</v>
      </c>
      <c r="T894" s="151">
        <v>65</v>
      </c>
      <c r="U894" s="152">
        <f t="shared" ref="U894:U903" si="50">(T894/G894)-1</f>
        <v>-5.7971014492753659E-2</v>
      </c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</row>
    <row r="895" spans="1:234" s="10" customFormat="1" ht="18.75">
      <c r="A895" s="338"/>
      <c r="B895" s="307"/>
      <c r="C895" s="361"/>
      <c r="D895" s="348"/>
      <c r="E895" s="23" t="s">
        <v>110</v>
      </c>
      <c r="F895" s="24">
        <v>100</v>
      </c>
      <c r="G895" s="24">
        <v>138</v>
      </c>
      <c r="H895" s="24">
        <f t="shared" si="49"/>
        <v>165.6</v>
      </c>
      <c r="I895" s="365"/>
      <c r="J895" s="286"/>
      <c r="K895" s="41"/>
      <c r="L895" s="42"/>
      <c r="M895" s="42"/>
      <c r="N895" s="42"/>
      <c r="O895" s="42"/>
      <c r="P895" s="42"/>
      <c r="Q895" s="42"/>
      <c r="R895" s="261"/>
      <c r="S895" s="261"/>
      <c r="T895" s="151">
        <v>130</v>
      </c>
      <c r="U895" s="152">
        <f t="shared" si="50"/>
        <v>-5.7971014492753659E-2</v>
      </c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</row>
    <row r="896" spans="1:234" s="10" customFormat="1" ht="18.75">
      <c r="A896" s="339"/>
      <c r="B896" s="299"/>
      <c r="C896" s="362"/>
      <c r="D896" s="363"/>
      <c r="E896" s="23" t="s">
        <v>793</v>
      </c>
      <c r="F896" s="24">
        <v>100</v>
      </c>
      <c r="G896" s="24">
        <v>159</v>
      </c>
      <c r="H896" s="24">
        <f t="shared" si="49"/>
        <v>190.79999999999998</v>
      </c>
      <c r="I896" s="365"/>
      <c r="J896" s="286"/>
      <c r="K896" s="41"/>
      <c r="L896" s="42"/>
      <c r="M896" s="42"/>
      <c r="N896" s="42"/>
      <c r="O896" s="42"/>
      <c r="P896" s="42"/>
      <c r="Q896" s="42"/>
      <c r="R896" s="261" t="s">
        <v>135</v>
      </c>
      <c r="S896" s="261" t="s">
        <v>278</v>
      </c>
      <c r="T896" s="151">
        <v>150</v>
      </c>
      <c r="U896" s="152">
        <f t="shared" si="50"/>
        <v>-5.6603773584905648E-2</v>
      </c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</row>
    <row r="897" spans="1:234" s="10" customFormat="1" ht="18.75">
      <c r="A897" s="337">
        <v>504</v>
      </c>
      <c r="B897" s="298"/>
      <c r="C897" s="360" t="s">
        <v>0</v>
      </c>
      <c r="D897" s="347" t="s">
        <v>6</v>
      </c>
      <c r="E897" s="271" t="s">
        <v>111</v>
      </c>
      <c r="F897" s="24">
        <v>51</v>
      </c>
      <c r="G897" s="24">
        <v>68</v>
      </c>
      <c r="H897" s="24">
        <f t="shared" si="49"/>
        <v>81.599999999999994</v>
      </c>
      <c r="I897" s="365"/>
      <c r="J897" s="286"/>
      <c r="K897" s="41"/>
      <c r="L897" s="42"/>
      <c r="M897" s="42"/>
      <c r="N897" s="42"/>
      <c r="O897" s="42"/>
      <c r="P897" s="42"/>
      <c r="Q897" s="42"/>
      <c r="R897" s="261" t="s">
        <v>135</v>
      </c>
      <c r="S897" s="261" t="s">
        <v>278</v>
      </c>
      <c r="T897" s="151">
        <v>64</v>
      </c>
      <c r="U897" s="152">
        <f t="shared" si="50"/>
        <v>-5.8823529411764719E-2</v>
      </c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</row>
    <row r="898" spans="1:234" s="10" customFormat="1" ht="18.75">
      <c r="A898" s="339"/>
      <c r="B898" s="299"/>
      <c r="C898" s="362"/>
      <c r="D898" s="363"/>
      <c r="E898" s="271" t="s">
        <v>110</v>
      </c>
      <c r="F898" s="24">
        <v>102</v>
      </c>
      <c r="G898" s="24">
        <v>136</v>
      </c>
      <c r="H898" s="24">
        <f t="shared" si="49"/>
        <v>163.19999999999999</v>
      </c>
      <c r="I898" s="365"/>
      <c r="J898" s="286"/>
      <c r="K898" s="41"/>
      <c r="L898" s="42"/>
      <c r="M898" s="42"/>
      <c r="N898" s="42"/>
      <c r="O898" s="42"/>
      <c r="P898" s="42"/>
      <c r="Q898" s="42"/>
      <c r="R898" s="261" t="s">
        <v>135</v>
      </c>
      <c r="S898" s="261" t="s">
        <v>278</v>
      </c>
      <c r="T898" s="151">
        <v>128</v>
      </c>
      <c r="U898" s="152">
        <f t="shared" si="50"/>
        <v>-5.8823529411764719E-2</v>
      </c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</row>
    <row r="899" spans="1:234" s="10" customFormat="1" ht="18.75">
      <c r="A899" s="337">
        <v>505</v>
      </c>
      <c r="B899" s="298"/>
      <c r="C899" s="360" t="s">
        <v>1</v>
      </c>
      <c r="D899" s="347" t="s">
        <v>6</v>
      </c>
      <c r="E899" s="271" t="s">
        <v>111</v>
      </c>
      <c r="F899" s="24">
        <v>48</v>
      </c>
      <c r="G899" s="24">
        <v>74</v>
      </c>
      <c r="H899" s="24">
        <f t="shared" si="49"/>
        <v>88.8</v>
      </c>
      <c r="I899" s="365"/>
      <c r="J899" s="286"/>
      <c r="K899" s="41"/>
      <c r="L899" s="42"/>
      <c r="M899" s="42"/>
      <c r="N899" s="42"/>
      <c r="O899" s="42"/>
      <c r="P899" s="42"/>
      <c r="Q899" s="42"/>
      <c r="R899" s="261" t="s">
        <v>135</v>
      </c>
      <c r="S899" s="261" t="s">
        <v>278</v>
      </c>
      <c r="T899" s="151">
        <v>70</v>
      </c>
      <c r="U899" s="152">
        <f t="shared" si="50"/>
        <v>-5.4054054054054057E-2</v>
      </c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</row>
    <row r="900" spans="1:234" s="10" customFormat="1" ht="18.75">
      <c r="A900" s="339"/>
      <c r="B900" s="299"/>
      <c r="C900" s="362"/>
      <c r="D900" s="363"/>
      <c r="E900" s="271" t="s">
        <v>110</v>
      </c>
      <c r="F900" s="24">
        <v>96</v>
      </c>
      <c r="G900" s="24">
        <v>147</v>
      </c>
      <c r="H900" s="24">
        <f t="shared" si="49"/>
        <v>176.4</v>
      </c>
      <c r="I900" s="365"/>
      <c r="J900" s="286"/>
      <c r="K900" s="41"/>
      <c r="L900" s="42"/>
      <c r="M900" s="42"/>
      <c r="N900" s="42"/>
      <c r="O900" s="42"/>
      <c r="P900" s="42"/>
      <c r="Q900" s="42"/>
      <c r="R900" s="261" t="s">
        <v>135</v>
      </c>
      <c r="S900" s="261" t="s">
        <v>278</v>
      </c>
      <c r="T900" s="151">
        <v>139</v>
      </c>
      <c r="U900" s="152">
        <f t="shared" si="50"/>
        <v>-5.4421768707482943E-2</v>
      </c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</row>
    <row r="901" spans="1:234" s="10" customFormat="1" ht="18.75">
      <c r="A901" s="337">
        <v>506</v>
      </c>
      <c r="B901" s="298"/>
      <c r="C901" s="360" t="s">
        <v>2</v>
      </c>
      <c r="D901" s="347" t="s">
        <v>6</v>
      </c>
      <c r="E901" s="271" t="s">
        <v>111</v>
      </c>
      <c r="F901" s="24">
        <v>52</v>
      </c>
      <c r="G901" s="24">
        <v>102</v>
      </c>
      <c r="H901" s="24">
        <f t="shared" si="49"/>
        <v>122.39999999999999</v>
      </c>
      <c r="I901" s="365"/>
      <c r="J901" s="286"/>
      <c r="K901" s="41"/>
      <c r="L901" s="42"/>
      <c r="M901" s="42"/>
      <c r="N901" s="42"/>
      <c r="O901" s="42"/>
      <c r="P901" s="42"/>
      <c r="Q901" s="42"/>
      <c r="R901" s="261" t="s">
        <v>135</v>
      </c>
      <c r="S901" s="261" t="s">
        <v>278</v>
      </c>
      <c r="T901" s="151">
        <v>96</v>
      </c>
      <c r="U901" s="152">
        <f t="shared" si="50"/>
        <v>-5.8823529411764719E-2</v>
      </c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</row>
    <row r="902" spans="1:234" s="10" customFormat="1" ht="18.75">
      <c r="A902" s="338"/>
      <c r="B902" s="307"/>
      <c r="C902" s="361"/>
      <c r="D902" s="348"/>
      <c r="E902" s="271" t="s">
        <v>110</v>
      </c>
      <c r="F902" s="24">
        <v>104</v>
      </c>
      <c r="G902" s="24">
        <v>204</v>
      </c>
      <c r="H902" s="24">
        <f t="shared" si="49"/>
        <v>244.79999999999998</v>
      </c>
      <c r="I902" s="365"/>
      <c r="J902" s="286"/>
      <c r="K902" s="41"/>
      <c r="L902" s="42"/>
      <c r="M902" s="42"/>
      <c r="N902" s="42"/>
      <c r="O902" s="42"/>
      <c r="P902" s="42"/>
      <c r="Q902" s="42"/>
      <c r="R902" s="261"/>
      <c r="S902" s="261"/>
      <c r="T902" s="151">
        <v>192</v>
      </c>
      <c r="U902" s="152">
        <f t="shared" si="50"/>
        <v>-5.8823529411764719E-2</v>
      </c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</row>
    <row r="903" spans="1:234" s="10" customFormat="1" ht="18.75">
      <c r="A903" s="339"/>
      <c r="B903" s="299"/>
      <c r="C903" s="362"/>
      <c r="D903" s="363"/>
      <c r="E903" s="271" t="s">
        <v>793</v>
      </c>
      <c r="F903" s="24">
        <v>104</v>
      </c>
      <c r="G903" s="24">
        <v>251</v>
      </c>
      <c r="H903" s="24">
        <f t="shared" si="49"/>
        <v>301.2</v>
      </c>
      <c r="I903" s="366"/>
      <c r="J903" s="287"/>
      <c r="K903" s="41"/>
      <c r="L903" s="42"/>
      <c r="M903" s="42"/>
      <c r="N903" s="42"/>
      <c r="O903" s="42"/>
      <c r="P903" s="42"/>
      <c r="Q903" s="42"/>
      <c r="R903" s="261" t="s">
        <v>135</v>
      </c>
      <c r="S903" s="261" t="s">
        <v>278</v>
      </c>
      <c r="T903" s="151">
        <v>237</v>
      </c>
      <c r="U903" s="152">
        <f t="shared" si="50"/>
        <v>-5.5776892430278835E-2</v>
      </c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</row>
    <row r="904" spans="1:234" s="10" customFormat="1" ht="18.75" customHeight="1">
      <c r="A904" s="256">
        <v>507</v>
      </c>
      <c r="B904" s="88"/>
      <c r="C904" s="89" t="s">
        <v>511</v>
      </c>
      <c r="D904" s="117"/>
      <c r="E904" s="117"/>
      <c r="F904" s="117"/>
      <c r="G904" s="91"/>
      <c r="H904" s="91"/>
      <c r="I904" s="91"/>
      <c r="J904" s="273"/>
      <c r="K904" s="18"/>
      <c r="L904" s="19"/>
      <c r="M904" s="19"/>
      <c r="N904" s="19"/>
      <c r="O904" s="19"/>
      <c r="P904" s="19"/>
      <c r="Q904" s="19"/>
      <c r="R904" s="20"/>
      <c r="S904" s="20"/>
      <c r="T904" s="151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</row>
    <row r="905" spans="1:234" s="2" customFormat="1" ht="18.75">
      <c r="A905" s="233">
        <v>508</v>
      </c>
      <c r="B905" s="221"/>
      <c r="C905" s="272" t="s">
        <v>513</v>
      </c>
      <c r="D905" s="251" t="s">
        <v>14</v>
      </c>
      <c r="E905" s="271" t="s">
        <v>113</v>
      </c>
      <c r="F905" s="24">
        <v>6</v>
      </c>
      <c r="G905" s="24">
        <v>9</v>
      </c>
      <c r="H905" s="24">
        <f t="shared" ref="H905:H912" si="51">G905*1.2</f>
        <v>10.799999999999999</v>
      </c>
      <c r="I905" s="24"/>
      <c r="J905" s="262" t="s">
        <v>140</v>
      </c>
      <c r="K905" s="41"/>
      <c r="L905" s="42"/>
      <c r="M905" s="42"/>
      <c r="N905" s="42"/>
      <c r="O905" s="42"/>
      <c r="P905" s="42"/>
      <c r="Q905" s="42"/>
      <c r="R905" s="261" t="s">
        <v>134</v>
      </c>
      <c r="S905" s="261" t="s">
        <v>278</v>
      </c>
      <c r="T905" s="151">
        <v>8.5</v>
      </c>
      <c r="U905" s="152">
        <f>(T905/G905)-1</f>
        <v>-5.555555555555558E-2</v>
      </c>
    </row>
    <row r="906" spans="1:234" s="2" customFormat="1" ht="18.75">
      <c r="A906" s="233">
        <v>509</v>
      </c>
      <c r="B906" s="221"/>
      <c r="C906" s="272" t="s">
        <v>514</v>
      </c>
      <c r="D906" s="251" t="s">
        <v>14</v>
      </c>
      <c r="E906" s="271" t="s">
        <v>113</v>
      </c>
      <c r="F906" s="24">
        <v>7</v>
      </c>
      <c r="G906" s="24">
        <v>11.25</v>
      </c>
      <c r="H906" s="24">
        <f t="shared" si="51"/>
        <v>13.5</v>
      </c>
      <c r="I906" s="24"/>
      <c r="J906" s="262" t="s">
        <v>173</v>
      </c>
      <c r="K906" s="41"/>
      <c r="L906" s="42"/>
      <c r="M906" s="42"/>
      <c r="N906" s="42"/>
      <c r="O906" s="42"/>
      <c r="P906" s="42"/>
      <c r="Q906" s="42"/>
      <c r="R906" s="261" t="s">
        <v>134</v>
      </c>
      <c r="S906" s="261" t="s">
        <v>278</v>
      </c>
      <c r="T906" s="151">
        <v>10.6</v>
      </c>
      <c r="U906" s="152">
        <f>(T906/G906)-1</f>
        <v>-5.7777777777777817E-2</v>
      </c>
    </row>
    <row r="907" spans="1:234" s="2" customFormat="1" ht="18.75">
      <c r="A907" s="263">
        <v>510</v>
      </c>
      <c r="B907" s="88"/>
      <c r="C907" s="89" t="s">
        <v>512</v>
      </c>
      <c r="G907" s="24"/>
      <c r="H907" s="24">
        <f t="shared" si="51"/>
        <v>0</v>
      </c>
      <c r="I907" s="77"/>
      <c r="K907" s="41"/>
      <c r="L907" s="42"/>
      <c r="M907" s="42"/>
      <c r="N907" s="42"/>
      <c r="O907" s="42"/>
      <c r="P907" s="42"/>
      <c r="Q907" s="42"/>
      <c r="R907" s="261" t="s">
        <v>134</v>
      </c>
      <c r="S907" s="261" t="s">
        <v>278</v>
      </c>
      <c r="T907" s="151"/>
    </row>
    <row r="908" spans="1:234" s="2" customFormat="1" ht="18.75">
      <c r="A908" s="233">
        <v>512</v>
      </c>
      <c r="B908" s="221"/>
      <c r="C908" s="315" t="s">
        <v>737</v>
      </c>
      <c r="D908" s="251" t="s">
        <v>14</v>
      </c>
      <c r="E908" s="271" t="s">
        <v>113</v>
      </c>
      <c r="F908" s="24"/>
      <c r="G908" s="24">
        <v>3.8</v>
      </c>
      <c r="H908" s="24">
        <f t="shared" si="51"/>
        <v>4.5599999999999996</v>
      </c>
      <c r="I908" s="24"/>
      <c r="J908" s="262" t="s">
        <v>568</v>
      </c>
      <c r="K908" s="41"/>
      <c r="L908" s="42"/>
      <c r="M908" s="42"/>
      <c r="N908" s="42"/>
      <c r="O908" s="42"/>
      <c r="P908" s="42"/>
      <c r="Q908" s="42"/>
      <c r="R908" s="261"/>
      <c r="S908" s="261"/>
      <c r="T908" s="151">
        <v>3.6</v>
      </c>
      <c r="U908" s="152">
        <f>(T908/G908)-1</f>
        <v>-5.2631578947368363E-2</v>
      </c>
    </row>
    <row r="909" spans="1:234" s="2" customFormat="1" ht="18.75">
      <c r="A909" s="233"/>
      <c r="B909" s="221"/>
      <c r="C909" s="316"/>
      <c r="D909" s="251" t="s">
        <v>14</v>
      </c>
      <c r="E909" s="271"/>
      <c r="F909" s="24"/>
      <c r="G909" s="24">
        <v>4.66</v>
      </c>
      <c r="H909" s="24">
        <f t="shared" si="51"/>
        <v>5.5919999999999996</v>
      </c>
      <c r="I909" s="24"/>
      <c r="J909" s="262" t="s">
        <v>136</v>
      </c>
      <c r="K909" s="41"/>
      <c r="L909" s="42"/>
      <c r="M909" s="42"/>
      <c r="N909" s="42"/>
      <c r="O909" s="42"/>
      <c r="P909" s="42"/>
      <c r="Q909" s="42"/>
      <c r="R909" s="261"/>
      <c r="S909" s="261"/>
      <c r="T909" s="151">
        <v>4.4000000000000004</v>
      </c>
      <c r="U909" s="152">
        <f>(T909/G909)-1</f>
        <v>-5.5793991416308919E-2</v>
      </c>
    </row>
    <row r="910" spans="1:234" s="2" customFormat="1" ht="18.75">
      <c r="A910" s="233">
        <v>513</v>
      </c>
      <c r="B910" s="221"/>
      <c r="C910" s="272" t="s">
        <v>0</v>
      </c>
      <c r="D910" s="251" t="s">
        <v>14</v>
      </c>
      <c r="E910" s="271" t="s">
        <v>113</v>
      </c>
      <c r="F910" s="24">
        <v>5.5</v>
      </c>
      <c r="G910" s="24">
        <v>8.48</v>
      </c>
      <c r="H910" s="24">
        <f t="shared" si="51"/>
        <v>10.176</v>
      </c>
      <c r="I910" s="24"/>
      <c r="J910" s="262" t="s">
        <v>185</v>
      </c>
      <c r="K910" s="41"/>
      <c r="L910" s="42"/>
      <c r="M910" s="42"/>
      <c r="N910" s="42"/>
      <c r="O910" s="42"/>
      <c r="P910" s="42"/>
      <c r="Q910" s="42"/>
      <c r="R910" s="261"/>
      <c r="S910" s="261"/>
      <c r="T910" s="151">
        <v>8</v>
      </c>
      <c r="U910" s="152">
        <f>(T910/G910)-1</f>
        <v>-5.6603773584905759E-2</v>
      </c>
    </row>
    <row r="911" spans="1:234" s="2" customFormat="1" ht="18.75">
      <c r="A911" s="234">
        <v>514</v>
      </c>
      <c r="B911" s="222"/>
      <c r="C911" s="90" t="s">
        <v>515</v>
      </c>
      <c r="D911" s="251" t="s">
        <v>14</v>
      </c>
      <c r="E911" s="271" t="s">
        <v>113</v>
      </c>
      <c r="F911" s="24">
        <v>3</v>
      </c>
      <c r="G911" s="24">
        <v>4.9800000000000004</v>
      </c>
      <c r="H911" s="24">
        <f t="shared" si="51"/>
        <v>5.976</v>
      </c>
      <c r="I911" s="24"/>
      <c r="J911" s="262" t="s">
        <v>139</v>
      </c>
      <c r="K911" s="41"/>
      <c r="L911" s="42"/>
      <c r="M911" s="42"/>
      <c r="N911" s="42"/>
      <c r="O911" s="42"/>
      <c r="P911" s="42"/>
      <c r="Q911" s="42"/>
      <c r="R911" s="261" t="s">
        <v>134</v>
      </c>
      <c r="S911" s="261" t="s">
        <v>278</v>
      </c>
      <c r="T911" s="151">
        <v>4.7</v>
      </c>
      <c r="U911" s="152">
        <f>(T911/G911)-1</f>
        <v>-5.6224899598393607E-2</v>
      </c>
    </row>
    <row r="912" spans="1:234" s="2" customFormat="1" ht="18.75">
      <c r="A912" s="233">
        <v>515</v>
      </c>
      <c r="B912" s="221"/>
      <c r="C912" s="272" t="s">
        <v>2</v>
      </c>
      <c r="D912" s="261" t="s">
        <v>14</v>
      </c>
      <c r="E912" s="261" t="s">
        <v>113</v>
      </c>
      <c r="F912" s="24">
        <v>3</v>
      </c>
      <c r="G912" s="24">
        <v>4.9800000000000004</v>
      </c>
      <c r="H912" s="24">
        <f t="shared" si="51"/>
        <v>5.976</v>
      </c>
      <c r="I912" s="24"/>
      <c r="J912" s="262" t="s">
        <v>136</v>
      </c>
      <c r="K912" s="41"/>
      <c r="L912" s="42"/>
      <c r="M912" s="42"/>
      <c r="N912" s="42"/>
      <c r="O912" s="42"/>
      <c r="P912" s="42"/>
      <c r="Q912" s="42"/>
      <c r="R912" s="261"/>
      <c r="S912" s="261"/>
      <c r="T912" s="151">
        <v>4.7</v>
      </c>
      <c r="U912" s="152">
        <f>(T912/G912)-1</f>
        <v>-5.6224899598393607E-2</v>
      </c>
    </row>
    <row r="913" spans="1:232" s="10" customFormat="1" ht="18.75" customHeight="1">
      <c r="A913" s="263">
        <v>516</v>
      </c>
      <c r="B913" s="22"/>
      <c r="C913" s="230" t="s">
        <v>852</v>
      </c>
      <c r="D913" s="231"/>
      <c r="E913" s="231"/>
      <c r="F913" s="231"/>
      <c r="G913" s="91"/>
      <c r="H913" s="91"/>
      <c r="I913" s="91"/>
      <c r="J913" s="232"/>
      <c r="K913" s="85" t="s">
        <v>11</v>
      </c>
      <c r="L913" s="42"/>
      <c r="M913" s="42"/>
      <c r="N913" s="42"/>
      <c r="O913" s="42"/>
      <c r="P913" s="42"/>
      <c r="Q913" s="42"/>
      <c r="R913" s="92" t="s">
        <v>11</v>
      </c>
      <c r="S913" s="261" t="s">
        <v>284</v>
      </c>
      <c r="T913" s="151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</row>
    <row r="914" spans="1:232" s="10" customFormat="1" ht="18.75">
      <c r="A914" s="337">
        <v>517</v>
      </c>
      <c r="B914" s="298"/>
      <c r="C914" s="360" t="s">
        <v>3</v>
      </c>
      <c r="D914" s="347" t="s">
        <v>6</v>
      </c>
      <c r="E914" s="23" t="s">
        <v>111</v>
      </c>
      <c r="F914" s="24">
        <v>1248</v>
      </c>
      <c r="G914" s="24">
        <v>1760</v>
      </c>
      <c r="H914" s="24">
        <f t="shared" ref="H914:H923" si="52">G914*1.2</f>
        <v>2112</v>
      </c>
      <c r="I914" s="24"/>
      <c r="J914" s="285"/>
      <c r="K914" s="41"/>
      <c r="L914" s="42"/>
      <c r="M914" s="42"/>
      <c r="N914" s="42"/>
      <c r="O914" s="42"/>
      <c r="P914" s="42"/>
      <c r="Q914" s="42"/>
      <c r="R914" s="92" t="s">
        <v>11</v>
      </c>
      <c r="S914" s="261" t="s">
        <v>284</v>
      </c>
      <c r="T914" s="151">
        <v>1660</v>
      </c>
      <c r="U914" s="152">
        <f t="shared" ref="U914:U923" si="53">(T914/G914)-1</f>
        <v>-5.6818181818181768E-2</v>
      </c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</row>
    <row r="915" spans="1:232" s="10" customFormat="1" ht="18.75">
      <c r="A915" s="338"/>
      <c r="B915" s="307"/>
      <c r="C915" s="361"/>
      <c r="D915" s="348"/>
      <c r="E915" s="23" t="s">
        <v>110</v>
      </c>
      <c r="F915" s="24"/>
      <c r="G915" s="24">
        <v>3521</v>
      </c>
      <c r="H915" s="24">
        <f t="shared" si="52"/>
        <v>4225.2</v>
      </c>
      <c r="I915" s="24"/>
      <c r="J915" s="286"/>
      <c r="K915" s="41"/>
      <c r="L915" s="42"/>
      <c r="M915" s="42"/>
      <c r="N915" s="42"/>
      <c r="O915" s="42"/>
      <c r="P915" s="42"/>
      <c r="Q915" s="42"/>
      <c r="R915" s="92"/>
      <c r="S915" s="261"/>
      <c r="T915" s="151">
        <v>3322</v>
      </c>
      <c r="U915" s="152">
        <f t="shared" si="53"/>
        <v>-5.6518034649247428E-2</v>
      </c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</row>
    <row r="916" spans="1:232" s="10" customFormat="1" ht="18.75">
      <c r="A916" s="339"/>
      <c r="B916" s="299"/>
      <c r="C916" s="362"/>
      <c r="D916" s="363"/>
      <c r="E916" s="23" t="s">
        <v>793</v>
      </c>
      <c r="F916" s="24">
        <v>2496</v>
      </c>
      <c r="G916" s="24">
        <v>4132</v>
      </c>
      <c r="H916" s="24">
        <f t="shared" si="52"/>
        <v>4958.3999999999996</v>
      </c>
      <c r="I916" s="24"/>
      <c r="J916" s="287"/>
      <c r="K916" s="41"/>
      <c r="L916" s="42"/>
      <c r="M916" s="42"/>
      <c r="N916" s="42"/>
      <c r="O916" s="42"/>
      <c r="P916" s="42"/>
      <c r="Q916" s="42"/>
      <c r="R916" s="92" t="s">
        <v>11</v>
      </c>
      <c r="S916" s="261" t="s">
        <v>284</v>
      </c>
      <c r="T916" s="151">
        <v>3898</v>
      </c>
      <c r="U916" s="152">
        <f t="shared" si="53"/>
        <v>-5.6631171345595366E-2</v>
      </c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</row>
    <row r="917" spans="1:232" s="10" customFormat="1" ht="18.75">
      <c r="A917" s="337">
        <v>518</v>
      </c>
      <c r="B917" s="298"/>
      <c r="C917" s="360" t="s">
        <v>0</v>
      </c>
      <c r="D917" s="347" t="s">
        <v>6</v>
      </c>
      <c r="E917" s="23" t="s">
        <v>111</v>
      </c>
      <c r="F917" s="24">
        <v>936</v>
      </c>
      <c r="G917" s="24">
        <v>1583</v>
      </c>
      <c r="H917" s="24">
        <f t="shared" si="52"/>
        <v>1899.6</v>
      </c>
      <c r="I917" s="24"/>
      <c r="J917" s="285"/>
      <c r="K917" s="41"/>
      <c r="L917" s="42"/>
      <c r="M917" s="42"/>
      <c r="N917" s="42"/>
      <c r="O917" s="42"/>
      <c r="P917" s="42"/>
      <c r="Q917" s="42"/>
      <c r="R917" s="92" t="s">
        <v>11</v>
      </c>
      <c r="S917" s="261" t="s">
        <v>284</v>
      </c>
      <c r="T917" s="151">
        <v>1493</v>
      </c>
      <c r="U917" s="152">
        <f t="shared" si="53"/>
        <v>-5.6854074542008859E-2</v>
      </c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</row>
    <row r="918" spans="1:232" s="10" customFormat="1" ht="18.75">
      <c r="A918" s="339"/>
      <c r="B918" s="299"/>
      <c r="C918" s="362"/>
      <c r="D918" s="363"/>
      <c r="E918" s="23" t="s">
        <v>110</v>
      </c>
      <c r="F918" s="24">
        <v>1872</v>
      </c>
      <c r="G918" s="24">
        <v>3164</v>
      </c>
      <c r="H918" s="24">
        <f t="shared" si="52"/>
        <v>3796.7999999999997</v>
      </c>
      <c r="I918" s="24"/>
      <c r="J918" s="287"/>
      <c r="K918" s="41"/>
      <c r="L918" s="42"/>
      <c r="M918" s="42"/>
      <c r="N918" s="42"/>
      <c r="O918" s="42"/>
      <c r="P918" s="42"/>
      <c r="Q918" s="42"/>
      <c r="R918" s="92" t="s">
        <v>11</v>
      </c>
      <c r="S918" s="261" t="s">
        <v>284</v>
      </c>
      <c r="T918" s="151">
        <v>2985</v>
      </c>
      <c r="U918" s="152">
        <f t="shared" si="53"/>
        <v>-5.6573957016434862E-2</v>
      </c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</row>
    <row r="919" spans="1:232" s="10" customFormat="1" ht="18.75">
      <c r="A919" s="337">
        <v>519</v>
      </c>
      <c r="B919" s="298"/>
      <c r="C919" s="360" t="s">
        <v>1</v>
      </c>
      <c r="D919" s="347" t="s">
        <v>6</v>
      </c>
      <c r="E919" s="23" t="s">
        <v>111</v>
      </c>
      <c r="F919" s="24">
        <v>1008</v>
      </c>
      <c r="G919" s="24">
        <v>1590</v>
      </c>
      <c r="H919" s="24">
        <f t="shared" si="52"/>
        <v>1908</v>
      </c>
      <c r="I919" s="24"/>
      <c r="J919" s="285"/>
      <c r="K919" s="41"/>
      <c r="L919" s="42"/>
      <c r="M919" s="42"/>
      <c r="N919" s="42"/>
      <c r="O919" s="42"/>
      <c r="P919" s="42"/>
      <c r="Q919" s="42"/>
      <c r="R919" s="92" t="s">
        <v>11</v>
      </c>
      <c r="S919" s="261" t="s">
        <v>284</v>
      </c>
      <c r="T919" s="151">
        <v>1500</v>
      </c>
      <c r="U919" s="152">
        <f t="shared" si="53"/>
        <v>-5.6603773584905648E-2</v>
      </c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</row>
    <row r="920" spans="1:232" s="10" customFormat="1" ht="18.75">
      <c r="A920" s="339"/>
      <c r="B920" s="299"/>
      <c r="C920" s="362"/>
      <c r="D920" s="363"/>
      <c r="E920" s="23" t="s">
        <v>110</v>
      </c>
      <c r="F920" s="24">
        <v>2016</v>
      </c>
      <c r="G920" s="24">
        <v>3180</v>
      </c>
      <c r="H920" s="24">
        <f t="shared" si="52"/>
        <v>3816</v>
      </c>
      <c r="I920" s="24"/>
      <c r="J920" s="287"/>
      <c r="K920" s="41"/>
      <c r="L920" s="42"/>
      <c r="M920" s="42"/>
      <c r="N920" s="42"/>
      <c r="O920" s="42"/>
      <c r="P920" s="42"/>
      <c r="Q920" s="42"/>
      <c r="R920" s="92" t="s">
        <v>11</v>
      </c>
      <c r="S920" s="261" t="s">
        <v>284</v>
      </c>
      <c r="T920" s="151">
        <v>3000</v>
      </c>
      <c r="U920" s="152">
        <f t="shared" si="53"/>
        <v>-5.6603773584905648E-2</v>
      </c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</row>
    <row r="921" spans="1:232" s="10" customFormat="1" ht="18.75">
      <c r="A921" s="337">
        <v>520</v>
      </c>
      <c r="B921" s="298"/>
      <c r="C921" s="360" t="s">
        <v>2</v>
      </c>
      <c r="D921" s="347" t="s">
        <v>6</v>
      </c>
      <c r="E921" s="23" t="s">
        <v>111</v>
      </c>
      <c r="F921" s="24">
        <v>1008</v>
      </c>
      <c r="G921" s="24">
        <v>1590</v>
      </c>
      <c r="H921" s="24">
        <f t="shared" si="52"/>
        <v>1908</v>
      </c>
      <c r="I921" s="24"/>
      <c r="J921" s="285"/>
      <c r="K921" s="41"/>
      <c r="L921" s="42"/>
      <c r="M921" s="42"/>
      <c r="N921" s="42"/>
      <c r="O921" s="42"/>
      <c r="P921" s="42"/>
      <c r="Q921" s="42"/>
      <c r="R921" s="92" t="s">
        <v>11</v>
      </c>
      <c r="S921" s="261" t="s">
        <v>284</v>
      </c>
      <c r="T921" s="151">
        <v>1500</v>
      </c>
      <c r="U921" s="152">
        <f t="shared" si="53"/>
        <v>-5.6603773584905648E-2</v>
      </c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</row>
    <row r="922" spans="1:232" s="10" customFormat="1" ht="18.75">
      <c r="A922" s="338"/>
      <c r="B922" s="307"/>
      <c r="C922" s="361"/>
      <c r="D922" s="348"/>
      <c r="E922" s="23" t="s">
        <v>110</v>
      </c>
      <c r="F922" s="24"/>
      <c r="G922" s="24">
        <v>3180</v>
      </c>
      <c r="H922" s="24">
        <f t="shared" si="52"/>
        <v>3816</v>
      </c>
      <c r="I922" s="24"/>
      <c r="J922" s="286"/>
      <c r="K922" s="41"/>
      <c r="L922" s="42"/>
      <c r="M922" s="42"/>
      <c r="N922" s="42"/>
      <c r="O922" s="42"/>
      <c r="P922" s="42"/>
      <c r="Q922" s="42"/>
      <c r="R922" s="92"/>
      <c r="S922" s="261"/>
      <c r="T922" s="151">
        <v>3000</v>
      </c>
      <c r="U922" s="152">
        <f t="shared" si="53"/>
        <v>-5.6603773584905648E-2</v>
      </c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</row>
    <row r="923" spans="1:232" s="10" customFormat="1" ht="18.75">
      <c r="A923" s="339"/>
      <c r="B923" s="299"/>
      <c r="C923" s="362"/>
      <c r="D923" s="363"/>
      <c r="E923" s="23" t="s">
        <v>793</v>
      </c>
      <c r="F923" s="24">
        <v>2016</v>
      </c>
      <c r="G923" s="24">
        <v>3442</v>
      </c>
      <c r="H923" s="24">
        <f t="shared" si="52"/>
        <v>4130.3999999999996</v>
      </c>
      <c r="I923" s="24"/>
      <c r="J923" s="287"/>
      <c r="K923" s="41"/>
      <c r="L923" s="42"/>
      <c r="M923" s="42"/>
      <c r="N923" s="42"/>
      <c r="O923" s="42"/>
      <c r="P923" s="42"/>
      <c r="Q923" s="42"/>
      <c r="R923" s="92" t="s">
        <v>11</v>
      </c>
      <c r="S923" s="261" t="s">
        <v>284</v>
      </c>
      <c r="T923" s="151">
        <v>3247</v>
      </c>
      <c r="U923" s="152">
        <f t="shared" si="53"/>
        <v>-5.6653108657757079E-2</v>
      </c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</row>
    <row r="924" spans="1:232" s="10" customFormat="1" ht="41.25" customHeight="1">
      <c r="A924" s="256">
        <v>521</v>
      </c>
      <c r="B924" s="22"/>
      <c r="C924" s="230" t="s">
        <v>853</v>
      </c>
      <c r="D924" s="231"/>
      <c r="E924" s="231"/>
      <c r="F924" s="231"/>
      <c r="G924" s="91"/>
      <c r="H924" s="91"/>
      <c r="I924" s="91"/>
      <c r="J924" s="232"/>
      <c r="K924" s="25" t="s">
        <v>12</v>
      </c>
      <c r="L924" s="19"/>
      <c r="M924" s="19"/>
      <c r="N924" s="19"/>
      <c r="O924" s="19"/>
      <c r="P924" s="19"/>
      <c r="Q924" s="19"/>
      <c r="R924" s="20"/>
      <c r="S924" s="20"/>
      <c r="T924" s="151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</row>
    <row r="925" spans="1:232" s="10" customFormat="1" ht="21">
      <c r="A925" s="263">
        <v>522</v>
      </c>
      <c r="B925" s="257"/>
      <c r="C925" s="260" t="s">
        <v>200</v>
      </c>
      <c r="D925" s="261" t="s">
        <v>6</v>
      </c>
      <c r="E925" s="261" t="s">
        <v>495</v>
      </c>
      <c r="F925" s="244"/>
      <c r="G925" s="24">
        <v>319</v>
      </c>
      <c r="H925" s="24">
        <f>G925*1.2</f>
        <v>382.8</v>
      </c>
      <c r="I925" s="24"/>
      <c r="J925" s="195"/>
      <c r="K925" s="41"/>
      <c r="L925" s="42"/>
      <c r="M925" s="42"/>
      <c r="N925" s="42"/>
      <c r="O925" s="42"/>
      <c r="P925" s="42"/>
      <c r="Q925" s="42"/>
      <c r="R925" s="261" t="s">
        <v>12</v>
      </c>
      <c r="S925" s="261" t="s">
        <v>284</v>
      </c>
      <c r="T925" s="151">
        <v>301</v>
      </c>
      <c r="U925" s="152">
        <f>(T925/G925)-1</f>
        <v>-5.6426332288401215E-2</v>
      </c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</row>
    <row r="926" spans="1:232" s="10" customFormat="1" ht="18.75">
      <c r="A926" s="263">
        <v>523</v>
      </c>
      <c r="B926" s="258"/>
      <c r="C926" s="260" t="s">
        <v>201</v>
      </c>
      <c r="D926" s="261" t="s">
        <v>6</v>
      </c>
      <c r="E926" s="261" t="s">
        <v>495</v>
      </c>
      <c r="F926" s="24"/>
      <c r="G926" s="24">
        <v>239</v>
      </c>
      <c r="H926" s="24">
        <f>G926*1.2</f>
        <v>286.8</v>
      </c>
      <c r="I926" s="24"/>
      <c r="J926" s="93"/>
      <c r="K926" s="41"/>
      <c r="L926" s="42"/>
      <c r="M926" s="42"/>
      <c r="N926" s="42"/>
      <c r="O926" s="42"/>
      <c r="P926" s="42"/>
      <c r="Q926" s="42"/>
      <c r="R926" s="261" t="s">
        <v>12</v>
      </c>
      <c r="S926" s="261" t="s">
        <v>284</v>
      </c>
      <c r="T926" s="151">
        <v>225</v>
      </c>
      <c r="U926" s="152">
        <f>(T926/G926)-1</f>
        <v>-5.8577405857740628E-2</v>
      </c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</row>
    <row r="927" spans="1:232" s="10" customFormat="1" ht="18.75">
      <c r="A927" s="263">
        <v>524</v>
      </c>
      <c r="B927" s="258"/>
      <c r="C927" s="260" t="s">
        <v>202</v>
      </c>
      <c r="D927" s="261" t="s">
        <v>6</v>
      </c>
      <c r="E927" s="261" t="s">
        <v>495</v>
      </c>
      <c r="F927" s="24"/>
      <c r="G927" s="24">
        <v>269</v>
      </c>
      <c r="H927" s="24">
        <f>G927*1.2</f>
        <v>322.8</v>
      </c>
      <c r="I927" s="24"/>
      <c r="J927" s="93"/>
      <c r="K927" s="41"/>
      <c r="L927" s="42"/>
      <c r="M927" s="42"/>
      <c r="N927" s="42"/>
      <c r="O927" s="42"/>
      <c r="P927" s="42"/>
      <c r="Q927" s="42"/>
      <c r="R927" s="261" t="s">
        <v>12</v>
      </c>
      <c r="S927" s="261" t="s">
        <v>284</v>
      </c>
      <c r="T927" s="151">
        <v>253</v>
      </c>
      <c r="U927" s="152">
        <f>(T927/G927)-1</f>
        <v>-5.9479553903345694E-2</v>
      </c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</row>
    <row r="928" spans="1:232" s="10" customFormat="1" ht="18.75">
      <c r="A928" s="263">
        <v>525</v>
      </c>
      <c r="B928" s="258"/>
      <c r="C928" s="260" t="s">
        <v>203</v>
      </c>
      <c r="D928" s="261" t="s">
        <v>6</v>
      </c>
      <c r="E928" s="261" t="s">
        <v>495</v>
      </c>
      <c r="F928" s="24"/>
      <c r="G928" s="24">
        <v>269</v>
      </c>
      <c r="H928" s="24">
        <f>G928*1.2</f>
        <v>322.8</v>
      </c>
      <c r="I928" s="24"/>
      <c r="J928" s="93"/>
      <c r="K928" s="41"/>
      <c r="L928" s="42"/>
      <c r="M928" s="42"/>
      <c r="N928" s="42"/>
      <c r="O928" s="42"/>
      <c r="P928" s="42"/>
      <c r="Q928" s="42"/>
      <c r="R928" s="261" t="s">
        <v>12</v>
      </c>
      <c r="S928" s="261" t="s">
        <v>284</v>
      </c>
      <c r="T928" s="151">
        <v>253</v>
      </c>
      <c r="U928" s="152">
        <f>(T928/G928)-1</f>
        <v>-5.9479553903345694E-2</v>
      </c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</row>
    <row r="929" spans="1:232" s="10" customFormat="1" ht="18.75">
      <c r="A929" s="263">
        <v>528</v>
      </c>
      <c r="B929" s="22" t="s">
        <v>469</v>
      </c>
      <c r="C929" s="244" t="s">
        <v>255</v>
      </c>
      <c r="D929" s="251"/>
      <c r="E929" s="276"/>
      <c r="F929" s="276"/>
      <c r="G929" s="24"/>
      <c r="H929" s="24"/>
      <c r="I929" s="94"/>
      <c r="J929" s="93"/>
      <c r="K929" s="61"/>
      <c r="L929" s="42"/>
      <c r="M929" s="42"/>
      <c r="N929" s="42"/>
      <c r="O929" s="42"/>
      <c r="P929" s="42"/>
      <c r="Q929" s="42"/>
      <c r="R929" s="261" t="s">
        <v>260</v>
      </c>
      <c r="S929" s="261" t="s">
        <v>261</v>
      </c>
      <c r="T929" s="151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</row>
    <row r="930" spans="1:232" s="10" customFormat="1" ht="18.75">
      <c r="A930" s="263">
        <v>529</v>
      </c>
      <c r="B930" s="95"/>
      <c r="C930" s="315" t="s">
        <v>205</v>
      </c>
      <c r="D930" s="96" t="s">
        <v>7</v>
      </c>
      <c r="E930" s="23" t="s">
        <v>113</v>
      </c>
      <c r="F930" s="69">
        <v>2300</v>
      </c>
      <c r="G930" s="24">
        <v>2950</v>
      </c>
      <c r="H930" s="24">
        <f t="shared" ref="H930:H949" si="54">G930*1.2</f>
        <v>3540</v>
      </c>
      <c r="I930" s="24"/>
      <c r="J930" s="63" t="s">
        <v>781</v>
      </c>
      <c r="K930" s="41"/>
      <c r="L930" s="42"/>
      <c r="M930" s="42"/>
      <c r="N930" s="42"/>
      <c r="O930" s="42"/>
      <c r="P930" s="42"/>
      <c r="Q930" s="42"/>
      <c r="R930" s="261" t="s">
        <v>260</v>
      </c>
      <c r="S930" s="261" t="s">
        <v>261</v>
      </c>
      <c r="T930" s="151">
        <v>2783</v>
      </c>
      <c r="U930" s="152">
        <f t="shared" ref="U930:U945" si="55">(T930/G930)-1</f>
        <v>-5.6610169491525419E-2</v>
      </c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</row>
    <row r="931" spans="1:232" s="10" customFormat="1" ht="18.75">
      <c r="A931" s="263">
        <v>561</v>
      </c>
      <c r="B931" s="257"/>
      <c r="C931" s="359"/>
      <c r="D931" s="96" t="s">
        <v>7</v>
      </c>
      <c r="E931" s="23" t="s">
        <v>113</v>
      </c>
      <c r="F931" s="24">
        <v>853</v>
      </c>
      <c r="G931" s="24">
        <v>1095</v>
      </c>
      <c r="H931" s="24">
        <f t="shared" si="54"/>
        <v>1314</v>
      </c>
      <c r="I931" s="24"/>
      <c r="J931" s="262" t="s">
        <v>779</v>
      </c>
      <c r="K931" s="105"/>
      <c r="L931" s="42"/>
      <c r="M931" s="42"/>
      <c r="N931" s="42"/>
      <c r="O931" s="42"/>
      <c r="P931" s="42"/>
      <c r="Q931" s="42"/>
      <c r="R931" s="261" t="s">
        <v>10</v>
      </c>
      <c r="S931" s="261" t="s">
        <v>264</v>
      </c>
      <c r="T931" s="151">
        <v>1033</v>
      </c>
      <c r="U931" s="152">
        <f t="shared" si="55"/>
        <v>-5.6621004566209998E-2</v>
      </c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</row>
    <row r="932" spans="1:232" s="10" customFormat="1" ht="18.75">
      <c r="A932" s="263">
        <v>562</v>
      </c>
      <c r="B932" s="257"/>
      <c r="C932" s="316"/>
      <c r="D932" s="99" t="s">
        <v>589</v>
      </c>
      <c r="E932" s="271"/>
      <c r="F932" s="24">
        <v>136</v>
      </c>
      <c r="G932" s="24">
        <v>175</v>
      </c>
      <c r="H932" s="24">
        <f t="shared" si="54"/>
        <v>210</v>
      </c>
      <c r="I932" s="24"/>
      <c r="J932" s="262" t="s">
        <v>780</v>
      </c>
      <c r="K932" s="105"/>
      <c r="L932" s="42"/>
      <c r="M932" s="42"/>
      <c r="N932" s="42"/>
      <c r="O932" s="42"/>
      <c r="P932" s="42"/>
      <c r="Q932" s="42"/>
      <c r="R932" s="261" t="s">
        <v>10</v>
      </c>
      <c r="S932" s="261" t="s">
        <v>264</v>
      </c>
      <c r="T932" s="151">
        <v>165</v>
      </c>
      <c r="U932" s="152">
        <f t="shared" si="55"/>
        <v>-5.7142857142857162E-2</v>
      </c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</row>
    <row r="933" spans="1:232" s="2" customFormat="1" ht="18.75">
      <c r="A933" s="227">
        <v>531</v>
      </c>
      <c r="B933" s="227"/>
      <c r="C933" s="315" t="s">
        <v>516</v>
      </c>
      <c r="D933" s="237" t="s">
        <v>5</v>
      </c>
      <c r="E933" s="23" t="s">
        <v>111</v>
      </c>
      <c r="F933" s="24">
        <v>4452</v>
      </c>
      <c r="G933" s="24">
        <v>6268</v>
      </c>
      <c r="H933" s="24">
        <f t="shared" si="54"/>
        <v>7521.5999999999995</v>
      </c>
      <c r="I933" s="243"/>
      <c r="J933" s="97" t="s">
        <v>782</v>
      </c>
      <c r="K933" s="41"/>
      <c r="L933" s="42"/>
      <c r="M933" s="42"/>
      <c r="N933" s="42"/>
      <c r="O933" s="42"/>
      <c r="P933" s="42"/>
      <c r="Q933" s="42"/>
      <c r="R933" s="92" t="s">
        <v>262</v>
      </c>
      <c r="S933" s="261" t="s">
        <v>261</v>
      </c>
      <c r="T933" s="151">
        <v>5913</v>
      </c>
      <c r="U933" s="152">
        <f t="shared" si="55"/>
        <v>-5.663688576898529E-2</v>
      </c>
    </row>
    <row r="934" spans="1:232" s="10" customFormat="1" ht="18.75">
      <c r="A934" s="263">
        <v>564</v>
      </c>
      <c r="B934" s="257"/>
      <c r="C934" s="359"/>
      <c r="D934" s="96" t="s">
        <v>7</v>
      </c>
      <c r="E934" s="23" t="s">
        <v>113</v>
      </c>
      <c r="F934" s="24">
        <v>666</v>
      </c>
      <c r="G934" s="24">
        <v>939</v>
      </c>
      <c r="H934" s="24">
        <f t="shared" si="54"/>
        <v>1126.8</v>
      </c>
      <c r="I934" s="24"/>
      <c r="J934" s="262" t="s">
        <v>783</v>
      </c>
      <c r="K934" s="105"/>
      <c r="L934" s="42"/>
      <c r="M934" s="42"/>
      <c r="N934" s="42"/>
      <c r="O934" s="42"/>
      <c r="P934" s="42"/>
      <c r="Q934" s="42"/>
      <c r="R934" s="261" t="s">
        <v>10</v>
      </c>
      <c r="S934" s="261" t="s">
        <v>264</v>
      </c>
      <c r="T934" s="151">
        <v>886</v>
      </c>
      <c r="U934" s="152">
        <f t="shared" si="55"/>
        <v>-5.6443024494142735E-2</v>
      </c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</row>
    <row r="935" spans="1:232" s="10" customFormat="1" ht="18.75">
      <c r="A935" s="263">
        <v>565</v>
      </c>
      <c r="B935" s="257"/>
      <c r="C935" s="316"/>
      <c r="D935" s="99" t="s">
        <v>589</v>
      </c>
      <c r="E935" s="271" t="s">
        <v>113</v>
      </c>
      <c r="F935" s="24">
        <v>148</v>
      </c>
      <c r="G935" s="24">
        <v>209</v>
      </c>
      <c r="H935" s="24">
        <f t="shared" si="54"/>
        <v>250.79999999999998</v>
      </c>
      <c r="I935" s="24"/>
      <c r="J935" s="262" t="s">
        <v>780</v>
      </c>
      <c r="K935" s="105"/>
      <c r="L935" s="42"/>
      <c r="M935" s="42"/>
      <c r="N935" s="42"/>
      <c r="O935" s="42"/>
      <c r="P935" s="42"/>
      <c r="Q935" s="42"/>
      <c r="R935" s="261" t="s">
        <v>10</v>
      </c>
      <c r="S935" s="261" t="s">
        <v>264</v>
      </c>
      <c r="T935" s="151">
        <v>197</v>
      </c>
      <c r="U935" s="152">
        <f t="shared" si="55"/>
        <v>-5.7416267942583699E-2</v>
      </c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</row>
    <row r="936" spans="1:232" s="2" customFormat="1" ht="26.25" hidden="1" customHeight="1">
      <c r="A936" s="315">
        <v>532</v>
      </c>
      <c r="B936" s="315"/>
      <c r="C936" s="315" t="s">
        <v>203</v>
      </c>
      <c r="D936" s="98"/>
      <c r="E936" s="98"/>
      <c r="F936" s="98"/>
      <c r="G936" s="24">
        <f t="shared" ref="G936" si="56">F936*1.06</f>
        <v>0</v>
      </c>
      <c r="H936" s="24">
        <f t="shared" si="54"/>
        <v>0</v>
      </c>
      <c r="I936" s="24"/>
      <c r="J936" s="98"/>
      <c r="K936" s="41"/>
      <c r="L936" s="42"/>
      <c r="M936" s="42"/>
      <c r="N936" s="42"/>
      <c r="O936" s="42"/>
      <c r="P936" s="42"/>
      <c r="Q936" s="42"/>
      <c r="R936" s="92" t="s">
        <v>262</v>
      </c>
      <c r="S936" s="261" t="s">
        <v>261</v>
      </c>
      <c r="T936" s="151">
        <f>G936*1.15</f>
        <v>0</v>
      </c>
      <c r="U936" s="152" t="e">
        <f t="shared" si="55"/>
        <v>#DIV/0!</v>
      </c>
    </row>
    <row r="937" spans="1:232" s="2" customFormat="1" ht="36" customHeight="1">
      <c r="A937" s="359"/>
      <c r="B937" s="359"/>
      <c r="C937" s="359"/>
      <c r="D937" s="237" t="s">
        <v>5</v>
      </c>
      <c r="E937" s="96" t="s">
        <v>111</v>
      </c>
      <c r="F937" s="24">
        <v>3674</v>
      </c>
      <c r="G937" s="24">
        <v>5185</v>
      </c>
      <c r="H937" s="24">
        <f t="shared" si="54"/>
        <v>6222</v>
      </c>
      <c r="I937" s="243"/>
      <c r="J937" s="63" t="s">
        <v>781</v>
      </c>
      <c r="K937" s="41"/>
      <c r="L937" s="42"/>
      <c r="M937" s="42"/>
      <c r="N937" s="42"/>
      <c r="O937" s="42"/>
      <c r="P937" s="42"/>
      <c r="Q937" s="42"/>
      <c r="R937" s="92" t="s">
        <v>262</v>
      </c>
      <c r="S937" s="261" t="s">
        <v>261</v>
      </c>
      <c r="T937" s="151">
        <v>4891</v>
      </c>
      <c r="U937" s="152">
        <f t="shared" si="55"/>
        <v>-5.6702025072324025E-2</v>
      </c>
    </row>
    <row r="938" spans="1:232" s="14" customFormat="1" ht="18.75">
      <c r="A938" s="359"/>
      <c r="B938" s="359"/>
      <c r="C938" s="359"/>
      <c r="D938" s="99" t="s">
        <v>7</v>
      </c>
      <c r="E938" s="271" t="s">
        <v>113</v>
      </c>
      <c r="F938" s="24">
        <v>5552</v>
      </c>
      <c r="G938" s="24">
        <v>2609</v>
      </c>
      <c r="H938" s="24">
        <f t="shared" si="54"/>
        <v>3130.7999999999997</v>
      </c>
      <c r="I938" s="24"/>
      <c r="J938" s="275" t="s">
        <v>574</v>
      </c>
      <c r="K938" s="100"/>
      <c r="L938" s="101"/>
      <c r="M938" s="101"/>
      <c r="N938" s="101"/>
      <c r="O938" s="101"/>
      <c r="P938" s="101"/>
      <c r="Q938" s="101"/>
      <c r="R938" s="261" t="s">
        <v>137</v>
      </c>
      <c r="S938" s="261" t="s">
        <v>261</v>
      </c>
      <c r="T938" s="151">
        <v>2461</v>
      </c>
      <c r="U938" s="152">
        <f t="shared" si="55"/>
        <v>-5.6726715216558032E-2</v>
      </c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  <c r="HR938" s="13"/>
      <c r="HS938" s="13"/>
      <c r="HT938" s="13"/>
      <c r="HU938" s="13"/>
      <c r="HV938" s="13"/>
      <c r="HW938" s="13"/>
      <c r="HX938" s="13"/>
    </row>
    <row r="939" spans="1:232" s="14" customFormat="1" ht="18.75">
      <c r="A939" s="359"/>
      <c r="B939" s="359"/>
      <c r="C939" s="359"/>
      <c r="D939" s="99" t="s">
        <v>7</v>
      </c>
      <c r="E939" s="271" t="s">
        <v>113</v>
      </c>
      <c r="F939" s="24">
        <v>1849</v>
      </c>
      <c r="G939" s="24">
        <v>1810</v>
      </c>
      <c r="H939" s="24">
        <f t="shared" si="54"/>
        <v>2172</v>
      </c>
      <c r="I939" s="24"/>
      <c r="J939" s="275" t="s">
        <v>575</v>
      </c>
      <c r="K939" s="100"/>
      <c r="L939" s="101"/>
      <c r="M939" s="101"/>
      <c r="N939" s="101"/>
      <c r="O939" s="101"/>
      <c r="P939" s="101"/>
      <c r="Q939" s="101"/>
      <c r="R939" s="261" t="s">
        <v>137</v>
      </c>
      <c r="S939" s="261" t="s">
        <v>261</v>
      </c>
      <c r="T939" s="151">
        <v>1707</v>
      </c>
      <c r="U939" s="152">
        <f t="shared" si="55"/>
        <v>-5.6906077348066297E-2</v>
      </c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  <c r="HR939" s="13"/>
      <c r="HS939" s="13"/>
      <c r="HT939" s="13"/>
      <c r="HU939" s="13"/>
      <c r="HV939" s="13"/>
      <c r="HW939" s="13"/>
      <c r="HX939" s="13"/>
    </row>
    <row r="940" spans="1:232" s="14" customFormat="1" ht="18.75">
      <c r="A940" s="316"/>
      <c r="B940" s="316"/>
      <c r="C940" s="359"/>
      <c r="D940" s="99" t="s">
        <v>7</v>
      </c>
      <c r="E940" s="271" t="s">
        <v>113</v>
      </c>
      <c r="F940" s="24">
        <v>3849</v>
      </c>
      <c r="G940" s="24">
        <v>2118</v>
      </c>
      <c r="H940" s="24">
        <f t="shared" si="54"/>
        <v>2541.6</v>
      </c>
      <c r="I940" s="24"/>
      <c r="J940" s="275" t="s">
        <v>576</v>
      </c>
      <c r="K940" s="100"/>
      <c r="L940" s="101"/>
      <c r="M940" s="101"/>
      <c r="N940" s="101"/>
      <c r="O940" s="101"/>
      <c r="P940" s="101"/>
      <c r="Q940" s="101"/>
      <c r="R940" s="261" t="s">
        <v>137</v>
      </c>
      <c r="S940" s="261" t="s">
        <v>261</v>
      </c>
      <c r="T940" s="151">
        <v>1998</v>
      </c>
      <c r="U940" s="152">
        <f t="shared" si="55"/>
        <v>-5.6657223796033995E-2</v>
      </c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  <c r="HW940" s="13"/>
      <c r="HX940" s="13"/>
    </row>
    <row r="941" spans="1:232" s="10" customFormat="1" ht="15.75" customHeight="1">
      <c r="A941" s="337">
        <v>569</v>
      </c>
      <c r="B941" s="298"/>
      <c r="C941" s="359"/>
      <c r="D941" s="99" t="s">
        <v>589</v>
      </c>
      <c r="E941" s="271" t="s">
        <v>113</v>
      </c>
      <c r="F941" s="24">
        <v>93</v>
      </c>
      <c r="G941" s="24">
        <v>131</v>
      </c>
      <c r="H941" s="24">
        <f t="shared" si="54"/>
        <v>157.19999999999999</v>
      </c>
      <c r="I941" s="24"/>
      <c r="J941" s="262" t="s">
        <v>780</v>
      </c>
      <c r="K941" s="105"/>
      <c r="L941" s="42"/>
      <c r="M941" s="42"/>
      <c r="N941" s="42"/>
      <c r="O941" s="42"/>
      <c r="P941" s="42"/>
      <c r="Q941" s="42"/>
      <c r="R941" s="261" t="s">
        <v>10</v>
      </c>
      <c r="S941" s="261" t="s">
        <v>264</v>
      </c>
      <c r="T941" s="151">
        <v>124</v>
      </c>
      <c r="U941" s="152">
        <f t="shared" si="55"/>
        <v>-5.3435114503816772E-2</v>
      </c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</row>
    <row r="942" spans="1:232" s="10" customFormat="1" ht="18.75">
      <c r="A942" s="339"/>
      <c r="B942" s="299"/>
      <c r="C942" s="359"/>
      <c r="D942" s="96" t="s">
        <v>7</v>
      </c>
      <c r="E942" s="271" t="s">
        <v>113</v>
      </c>
      <c r="F942" s="24"/>
      <c r="G942" s="24">
        <v>2717</v>
      </c>
      <c r="H942" s="24">
        <f t="shared" si="54"/>
        <v>3260.4</v>
      </c>
      <c r="I942" s="24"/>
      <c r="J942" s="262" t="s">
        <v>780</v>
      </c>
      <c r="K942" s="105"/>
      <c r="L942" s="42"/>
      <c r="M942" s="42"/>
      <c r="N942" s="42"/>
      <c r="O942" s="42"/>
      <c r="P942" s="42"/>
      <c r="Q942" s="42"/>
      <c r="R942" s="261" t="s">
        <v>10</v>
      </c>
      <c r="S942" s="261" t="s">
        <v>264</v>
      </c>
      <c r="T942" s="151">
        <v>2563</v>
      </c>
      <c r="U942" s="152">
        <f t="shared" si="55"/>
        <v>-5.6680161943319818E-2</v>
      </c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</row>
    <row r="943" spans="1:232" s="10" customFormat="1" ht="18.75">
      <c r="A943" s="263">
        <v>570</v>
      </c>
      <c r="B943" s="257"/>
      <c r="C943" s="316"/>
      <c r="D943" s="96" t="s">
        <v>7</v>
      </c>
      <c r="E943" s="23" t="s">
        <v>113</v>
      </c>
      <c r="F943" s="24">
        <v>928</v>
      </c>
      <c r="G943" s="24">
        <v>1309</v>
      </c>
      <c r="H943" s="24">
        <f t="shared" si="54"/>
        <v>1570.8</v>
      </c>
      <c r="I943" s="24"/>
      <c r="J943" s="262" t="s">
        <v>784</v>
      </c>
      <c r="K943" s="105"/>
      <c r="L943" s="42"/>
      <c r="M943" s="42"/>
      <c r="N943" s="42"/>
      <c r="O943" s="42"/>
      <c r="P943" s="42"/>
      <c r="Q943" s="42"/>
      <c r="R943" s="261" t="s">
        <v>10</v>
      </c>
      <c r="S943" s="261" t="s">
        <v>264</v>
      </c>
      <c r="T943" s="151">
        <v>1235</v>
      </c>
      <c r="U943" s="152">
        <f t="shared" si="55"/>
        <v>-5.6531703590527171E-2</v>
      </c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</row>
    <row r="944" spans="1:232" s="14" customFormat="1" ht="18.75">
      <c r="A944" s="228"/>
      <c r="B944" s="228"/>
      <c r="C944" s="315" t="s">
        <v>202</v>
      </c>
      <c r="D944" s="99" t="s">
        <v>589</v>
      </c>
      <c r="E944" s="23" t="s">
        <v>113</v>
      </c>
      <c r="F944" s="24"/>
      <c r="G944" s="24">
        <v>145</v>
      </c>
      <c r="H944" s="24">
        <f t="shared" si="54"/>
        <v>174</v>
      </c>
      <c r="I944" s="24"/>
      <c r="J944" s="275" t="s">
        <v>796</v>
      </c>
      <c r="K944" s="100"/>
      <c r="L944" s="101"/>
      <c r="M944" s="101"/>
      <c r="N944" s="101"/>
      <c r="O944" s="101"/>
      <c r="P944" s="101"/>
      <c r="Q944" s="101"/>
      <c r="R944" s="261"/>
      <c r="S944" s="261"/>
      <c r="T944" s="151">
        <v>137</v>
      </c>
      <c r="U944" s="152">
        <f t="shared" si="55"/>
        <v>-5.5172413793103448E-2</v>
      </c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  <c r="HR944" s="13"/>
      <c r="HS944" s="13"/>
      <c r="HT944" s="13"/>
      <c r="HU944" s="13"/>
      <c r="HV944" s="13"/>
      <c r="HW944" s="13"/>
      <c r="HX944" s="13"/>
    </row>
    <row r="945" spans="1:232" s="14" customFormat="1" ht="18.75">
      <c r="A945" s="228"/>
      <c r="B945" s="228"/>
      <c r="C945" s="316"/>
      <c r="D945" s="99" t="s">
        <v>589</v>
      </c>
      <c r="E945" s="23" t="s">
        <v>113</v>
      </c>
      <c r="F945" s="24"/>
      <c r="G945" s="24">
        <v>131</v>
      </c>
      <c r="H945" s="24">
        <f t="shared" si="54"/>
        <v>157.19999999999999</v>
      </c>
      <c r="I945" s="24"/>
      <c r="J945" s="262" t="s">
        <v>795</v>
      </c>
      <c r="K945" s="100"/>
      <c r="L945" s="101"/>
      <c r="M945" s="101"/>
      <c r="N945" s="101"/>
      <c r="O945" s="101"/>
      <c r="P945" s="101"/>
      <c r="Q945" s="101"/>
      <c r="R945" s="261"/>
      <c r="S945" s="261"/>
      <c r="T945" s="151">
        <v>124</v>
      </c>
      <c r="U945" s="152">
        <f t="shared" si="55"/>
        <v>-5.3435114503816772E-2</v>
      </c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  <c r="HW945" s="13"/>
      <c r="HX945" s="13"/>
    </row>
    <row r="946" spans="1:232" s="2" customFormat="1" ht="18.75">
      <c r="A946" s="256">
        <v>533</v>
      </c>
      <c r="B946" s="270" t="s">
        <v>470</v>
      </c>
      <c r="C946" s="244" t="s">
        <v>242</v>
      </c>
      <c r="D946" s="237"/>
      <c r="E946" s="244"/>
      <c r="F946" s="244"/>
      <c r="G946" s="24"/>
      <c r="H946" s="75"/>
      <c r="I946" s="75"/>
      <c r="J946" s="244"/>
      <c r="K946" s="18"/>
      <c r="L946" s="19"/>
      <c r="M946" s="19"/>
      <c r="N946" s="19"/>
      <c r="O946" s="19"/>
      <c r="P946" s="19"/>
      <c r="Q946" s="19"/>
      <c r="R946" s="20"/>
      <c r="S946" s="20"/>
    </row>
    <row r="947" spans="1:232" s="10" customFormat="1" ht="18.75">
      <c r="A947" s="256">
        <v>534</v>
      </c>
      <c r="B947" s="270"/>
      <c r="C947" s="260" t="s">
        <v>90</v>
      </c>
      <c r="D947" s="237" t="s">
        <v>8</v>
      </c>
      <c r="E947" s="271" t="s">
        <v>113</v>
      </c>
      <c r="F947" s="24">
        <v>263</v>
      </c>
      <c r="G947" s="24">
        <v>362</v>
      </c>
      <c r="H947" s="24">
        <f t="shared" si="54"/>
        <v>434.4</v>
      </c>
      <c r="I947" s="24"/>
      <c r="J947" s="354" t="s">
        <v>875</v>
      </c>
      <c r="K947" s="18"/>
      <c r="L947" s="19"/>
      <c r="M947" s="19"/>
      <c r="N947" s="19"/>
      <c r="O947" s="19"/>
      <c r="P947" s="19"/>
      <c r="Q947" s="19"/>
      <c r="R947" s="48" t="s">
        <v>226</v>
      </c>
      <c r="S947" s="20" t="s">
        <v>271</v>
      </c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</row>
    <row r="948" spans="1:232" s="10" customFormat="1" ht="18.75">
      <c r="A948" s="256">
        <v>535</v>
      </c>
      <c r="B948" s="270"/>
      <c r="C948" s="260" t="s">
        <v>159</v>
      </c>
      <c r="D948" s="237" t="s">
        <v>8</v>
      </c>
      <c r="E948" s="271" t="s">
        <v>113</v>
      </c>
      <c r="F948" s="173">
        <v>460</v>
      </c>
      <c r="G948" s="24">
        <v>459</v>
      </c>
      <c r="H948" s="24">
        <f t="shared" si="54"/>
        <v>550.79999999999995</v>
      </c>
      <c r="I948" s="24"/>
      <c r="J948" s="355"/>
      <c r="K948" s="18"/>
      <c r="L948" s="19"/>
      <c r="M948" s="19"/>
      <c r="N948" s="19"/>
      <c r="O948" s="19"/>
      <c r="P948" s="19"/>
      <c r="Q948" s="19"/>
      <c r="R948" s="48" t="s">
        <v>226</v>
      </c>
      <c r="S948" s="20" t="s">
        <v>271</v>
      </c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</row>
    <row r="949" spans="1:232" s="2" customFormat="1" ht="18.75">
      <c r="A949" s="256">
        <v>536</v>
      </c>
      <c r="B949" s="270"/>
      <c r="C949" s="260" t="s">
        <v>91</v>
      </c>
      <c r="D949" s="237" t="s">
        <v>8</v>
      </c>
      <c r="E949" s="271" t="s">
        <v>113</v>
      </c>
      <c r="F949" s="24">
        <v>210</v>
      </c>
      <c r="G949" s="24">
        <v>287</v>
      </c>
      <c r="H949" s="24">
        <f t="shared" si="54"/>
        <v>344.4</v>
      </c>
      <c r="I949" s="24"/>
      <c r="J949" s="356"/>
      <c r="K949" s="18"/>
      <c r="L949" s="19"/>
      <c r="M949" s="19"/>
      <c r="N949" s="19"/>
      <c r="O949" s="19"/>
      <c r="P949" s="19"/>
      <c r="Q949" s="19"/>
      <c r="R949" s="48" t="s">
        <v>226</v>
      </c>
      <c r="S949" s="20" t="s">
        <v>271</v>
      </c>
    </row>
    <row r="950" spans="1:232" s="10" customFormat="1" ht="18.75">
      <c r="A950" s="256">
        <v>537</v>
      </c>
      <c r="B950" s="22" t="s">
        <v>471</v>
      </c>
      <c r="C950" s="244" t="s">
        <v>243</v>
      </c>
      <c r="D950" s="237"/>
      <c r="E950" s="244"/>
      <c r="F950" s="244"/>
      <c r="G950" s="24"/>
      <c r="H950" s="75"/>
      <c r="I950" s="75"/>
      <c r="J950" s="244"/>
      <c r="K950" s="44"/>
      <c r="L950" s="19"/>
      <c r="M950" s="19"/>
      <c r="N950" s="19"/>
      <c r="O950" s="19"/>
      <c r="P950" s="19"/>
      <c r="Q950" s="19"/>
      <c r="R950" s="48"/>
      <c r="S950" s="20" t="s">
        <v>271</v>
      </c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</row>
    <row r="951" spans="1:232" s="10" customFormat="1" ht="18.75">
      <c r="A951" s="256">
        <v>538</v>
      </c>
      <c r="B951" s="22"/>
      <c r="C951" s="274" t="s">
        <v>857</v>
      </c>
      <c r="D951" s="271"/>
      <c r="E951" s="23" t="s">
        <v>113</v>
      </c>
      <c r="F951" s="24">
        <v>655</v>
      </c>
      <c r="G951" s="24"/>
      <c r="H951" s="24"/>
      <c r="I951" s="24"/>
      <c r="J951" s="275"/>
      <c r="K951" s="44" t="s">
        <v>227</v>
      </c>
      <c r="L951" s="19"/>
      <c r="M951" s="19"/>
      <c r="N951" s="19"/>
      <c r="O951" s="19"/>
      <c r="P951" s="19"/>
      <c r="Q951" s="19"/>
      <c r="R951" s="48" t="s">
        <v>269</v>
      </c>
      <c r="S951" s="20" t="s">
        <v>270</v>
      </c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</row>
    <row r="952" spans="1:232" s="10" customFormat="1" ht="18.75">
      <c r="A952" s="256">
        <v>540</v>
      </c>
      <c r="B952" s="257"/>
      <c r="C952" s="272" t="s">
        <v>3</v>
      </c>
      <c r="D952" s="271" t="s">
        <v>5</v>
      </c>
      <c r="E952" s="271" t="s">
        <v>113</v>
      </c>
      <c r="F952" s="24">
        <v>3061</v>
      </c>
      <c r="G952" s="24">
        <v>818</v>
      </c>
      <c r="H952" s="24">
        <f>G952*1.2</f>
        <v>981.59999999999991</v>
      </c>
      <c r="I952" s="24"/>
      <c r="J952" s="275"/>
      <c r="K952" s="18"/>
      <c r="L952" s="19"/>
      <c r="M952" s="19"/>
      <c r="N952" s="19"/>
      <c r="O952" s="19"/>
      <c r="P952" s="19"/>
      <c r="Q952" s="19"/>
      <c r="R952" s="48" t="s">
        <v>277</v>
      </c>
      <c r="S952" s="20" t="s">
        <v>265</v>
      </c>
      <c r="T952" s="151">
        <v>772</v>
      </c>
      <c r="U952" s="152">
        <f>(T952/G952)-1</f>
        <v>-5.623471882640585E-2</v>
      </c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</row>
    <row r="953" spans="1:232" s="10" customFormat="1" ht="18.75">
      <c r="A953" s="263">
        <v>541</v>
      </c>
      <c r="B953" s="257"/>
      <c r="C953" s="272" t="s">
        <v>0</v>
      </c>
      <c r="D953" s="271" t="s">
        <v>5</v>
      </c>
      <c r="E953" s="271" t="s">
        <v>113</v>
      </c>
      <c r="F953" s="24">
        <v>3052</v>
      </c>
      <c r="G953" s="24">
        <v>818</v>
      </c>
      <c r="H953" s="24">
        <f>G953*1.2</f>
        <v>981.59999999999991</v>
      </c>
      <c r="I953" s="24"/>
      <c r="J953" s="275"/>
      <c r="K953" s="41"/>
      <c r="L953" s="42"/>
      <c r="M953" s="42"/>
      <c r="N953" s="42"/>
      <c r="O953" s="42"/>
      <c r="P953" s="42"/>
      <c r="Q953" s="42"/>
      <c r="R953" s="92" t="s">
        <v>277</v>
      </c>
      <c r="S953" s="261" t="s">
        <v>265</v>
      </c>
      <c r="T953" s="151">
        <v>772</v>
      </c>
      <c r="U953" s="152">
        <f>(T953/G953)-1</f>
        <v>-5.623471882640585E-2</v>
      </c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</row>
    <row r="954" spans="1:232" s="14" customFormat="1" ht="18.75">
      <c r="A954" s="263">
        <v>542</v>
      </c>
      <c r="B954" s="102"/>
      <c r="C954" s="272" t="s">
        <v>1</v>
      </c>
      <c r="D954" s="271" t="s">
        <v>5</v>
      </c>
      <c r="E954" s="271" t="s">
        <v>113</v>
      </c>
      <c r="F954" s="24">
        <v>3042</v>
      </c>
      <c r="G954" s="24">
        <v>818</v>
      </c>
      <c r="H954" s="24">
        <f>G954*1.2</f>
        <v>981.59999999999991</v>
      </c>
      <c r="I954" s="24"/>
      <c r="J954" s="275"/>
      <c r="K954" s="100"/>
      <c r="L954" s="101"/>
      <c r="M954" s="101"/>
      <c r="N954" s="101"/>
      <c r="O954" s="101"/>
      <c r="P954" s="101"/>
      <c r="Q954" s="101"/>
      <c r="R954" s="92" t="s">
        <v>277</v>
      </c>
      <c r="S954" s="261" t="s">
        <v>265</v>
      </c>
      <c r="T954" s="151">
        <v>772</v>
      </c>
      <c r="U954" s="152">
        <f>(T954/G954)-1</f>
        <v>-5.623471882640585E-2</v>
      </c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  <c r="HR954" s="13"/>
      <c r="HS954" s="13"/>
      <c r="HT954" s="13"/>
      <c r="HU954" s="13"/>
      <c r="HV954" s="13"/>
      <c r="HW954" s="13"/>
      <c r="HX954" s="13"/>
    </row>
    <row r="955" spans="1:232" s="14" customFormat="1" ht="18.75">
      <c r="A955" s="263">
        <v>543</v>
      </c>
      <c r="B955" s="102"/>
      <c r="C955" s="272" t="s">
        <v>2</v>
      </c>
      <c r="D955" s="271" t="s">
        <v>5</v>
      </c>
      <c r="E955" s="271" t="s">
        <v>113</v>
      </c>
      <c r="F955" s="24">
        <v>3020</v>
      </c>
      <c r="G955" s="24">
        <v>818</v>
      </c>
      <c r="H955" s="24">
        <f>G955*1.2</f>
        <v>981.59999999999991</v>
      </c>
      <c r="I955" s="24"/>
      <c r="J955" s="275"/>
      <c r="K955" s="100"/>
      <c r="L955" s="101"/>
      <c r="M955" s="101"/>
      <c r="N955" s="101"/>
      <c r="O955" s="101"/>
      <c r="P955" s="101"/>
      <c r="Q955" s="101"/>
      <c r="R955" s="92" t="s">
        <v>277</v>
      </c>
      <c r="S955" s="261" t="s">
        <v>265</v>
      </c>
      <c r="T955" s="151">
        <v>772</v>
      </c>
      <c r="U955" s="152">
        <f>(T955/G955)-1</f>
        <v>-5.623471882640585E-2</v>
      </c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  <c r="HW955" s="13"/>
      <c r="HX955" s="13"/>
    </row>
    <row r="956" spans="1:232" s="14" customFormat="1" ht="18.75">
      <c r="A956" s="263"/>
      <c r="B956" s="102"/>
      <c r="C956" s="63" t="s">
        <v>858</v>
      </c>
      <c r="D956" s="271"/>
      <c r="E956" s="271"/>
      <c r="F956" s="24"/>
      <c r="G956" s="24"/>
      <c r="H956" s="24"/>
      <c r="I956" s="24"/>
      <c r="J956" s="275"/>
      <c r="K956" s="100"/>
      <c r="L956" s="101"/>
      <c r="M956" s="101"/>
      <c r="N956" s="101"/>
      <c r="O956" s="101"/>
      <c r="P956" s="101"/>
      <c r="Q956" s="101"/>
      <c r="R956" s="92"/>
      <c r="S956" s="261"/>
      <c r="T956" s="151"/>
      <c r="U956" s="152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  <c r="HR956" s="13"/>
      <c r="HS956" s="13"/>
      <c r="HT956" s="13"/>
      <c r="HU956" s="13"/>
      <c r="HV956" s="13"/>
      <c r="HW956" s="13"/>
      <c r="HX956" s="13"/>
    </row>
    <row r="957" spans="1:232" s="10" customFormat="1" ht="18.75">
      <c r="A957" s="256"/>
      <c r="B957" s="22"/>
      <c r="C957" s="272" t="s">
        <v>771</v>
      </c>
      <c r="D957" s="271" t="s">
        <v>5</v>
      </c>
      <c r="E957" s="271" t="s">
        <v>113</v>
      </c>
      <c r="F957" s="24">
        <v>3020</v>
      </c>
      <c r="G957" s="24">
        <v>420</v>
      </c>
      <c r="H957" s="24">
        <f>G957*1.2</f>
        <v>504</v>
      </c>
      <c r="I957" s="24"/>
      <c r="J957" s="275"/>
      <c r="K957" s="44"/>
      <c r="L957" s="19"/>
      <c r="M957" s="19"/>
      <c r="N957" s="19"/>
      <c r="O957" s="19"/>
      <c r="P957" s="19"/>
      <c r="Q957" s="19"/>
      <c r="R957" s="48"/>
      <c r="S957" s="20"/>
      <c r="T957" s="151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</row>
    <row r="958" spans="1:232" s="10" customFormat="1" ht="18.75" customHeight="1">
      <c r="A958" s="256">
        <v>539</v>
      </c>
      <c r="B958" s="22"/>
      <c r="C958" s="260" t="s">
        <v>235</v>
      </c>
      <c r="D958" s="98"/>
      <c r="E958" s="98"/>
      <c r="F958" s="98"/>
      <c r="G958" s="24"/>
      <c r="H958" s="24"/>
      <c r="I958" s="24"/>
      <c r="J958" s="98"/>
      <c r="K958" s="52" t="s">
        <v>228</v>
      </c>
      <c r="L958" s="19"/>
      <c r="M958" s="19"/>
      <c r="N958" s="19"/>
      <c r="O958" s="19"/>
      <c r="P958" s="19"/>
      <c r="Q958" s="19"/>
      <c r="R958" s="48"/>
      <c r="S958" s="47"/>
      <c r="T958" s="151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</row>
    <row r="959" spans="1:232" s="10" customFormat="1" ht="18.75">
      <c r="A959" s="256">
        <v>540</v>
      </c>
      <c r="B959" s="257"/>
      <c r="C959" s="272" t="s">
        <v>3</v>
      </c>
      <c r="D959" s="237" t="s">
        <v>8</v>
      </c>
      <c r="E959" s="271" t="s">
        <v>113</v>
      </c>
      <c r="F959" s="24">
        <v>3061</v>
      </c>
      <c r="G959" s="24">
        <v>3820</v>
      </c>
      <c r="H959" s="24">
        <f>G959*1.2</f>
        <v>4584</v>
      </c>
      <c r="I959" s="24"/>
      <c r="J959" s="262"/>
      <c r="K959" s="18"/>
      <c r="L959" s="19"/>
      <c r="M959" s="19"/>
      <c r="N959" s="19"/>
      <c r="O959" s="19"/>
      <c r="P959" s="19"/>
      <c r="Q959" s="19"/>
      <c r="R959" s="48" t="s">
        <v>277</v>
      </c>
      <c r="S959" s="20" t="s">
        <v>265</v>
      </c>
      <c r="T959" s="151">
        <v>3705</v>
      </c>
      <c r="U959" s="152">
        <f>(T959/G959)-1</f>
        <v>-3.0104712041884807E-2</v>
      </c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</row>
    <row r="960" spans="1:232" s="10" customFormat="1" ht="18.75">
      <c r="A960" s="263">
        <v>541</v>
      </c>
      <c r="B960" s="257"/>
      <c r="C960" s="272" t="s">
        <v>0</v>
      </c>
      <c r="D960" s="237" t="s">
        <v>8</v>
      </c>
      <c r="E960" s="271" t="s">
        <v>113</v>
      </c>
      <c r="F960" s="24">
        <v>3052</v>
      </c>
      <c r="G960" s="24">
        <v>4000</v>
      </c>
      <c r="H960" s="24">
        <f>G960*1.2</f>
        <v>4800</v>
      </c>
      <c r="I960" s="24"/>
      <c r="J960" s="262"/>
      <c r="K960" s="41"/>
      <c r="L960" s="42"/>
      <c r="M960" s="42"/>
      <c r="N960" s="42"/>
      <c r="O960" s="42"/>
      <c r="P960" s="42"/>
      <c r="Q960" s="42"/>
      <c r="R960" s="92" t="s">
        <v>277</v>
      </c>
      <c r="S960" s="261" t="s">
        <v>265</v>
      </c>
      <c r="T960" s="151">
        <v>3879</v>
      </c>
      <c r="U960" s="152">
        <f>(T960/G960)-1</f>
        <v>-3.0249999999999999E-2</v>
      </c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</row>
    <row r="961" spans="1:234" s="14" customFormat="1" ht="47.25">
      <c r="A961" s="263">
        <v>542</v>
      </c>
      <c r="B961" s="102"/>
      <c r="C961" s="272" t="s">
        <v>1</v>
      </c>
      <c r="D961" s="237" t="s">
        <v>8</v>
      </c>
      <c r="E961" s="271" t="s">
        <v>113</v>
      </c>
      <c r="F961" s="24">
        <v>3042</v>
      </c>
      <c r="G961" s="24">
        <v>4935</v>
      </c>
      <c r="H961" s="24">
        <f>G961*1.2</f>
        <v>5922</v>
      </c>
      <c r="I961" s="24"/>
      <c r="J961" s="275" t="s">
        <v>772</v>
      </c>
      <c r="K961" s="100"/>
      <c r="L961" s="101"/>
      <c r="M961" s="101"/>
      <c r="N961" s="101"/>
      <c r="O961" s="101"/>
      <c r="P961" s="101"/>
      <c r="Q961" s="101"/>
      <c r="R961" s="92" t="s">
        <v>277</v>
      </c>
      <c r="S961" s="261" t="s">
        <v>265</v>
      </c>
      <c r="T961" s="151">
        <v>4786</v>
      </c>
      <c r="U961" s="152">
        <f>(T961/G961)-1</f>
        <v>-3.0192502532928045E-2</v>
      </c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  <c r="HR961" s="13"/>
      <c r="HS961" s="13"/>
      <c r="HT961" s="13"/>
      <c r="HU961" s="13"/>
      <c r="HV961" s="13"/>
      <c r="HW961" s="13"/>
      <c r="HX961" s="13"/>
    </row>
    <row r="962" spans="1:234" s="14" customFormat="1" ht="18.75">
      <c r="A962" s="263">
        <v>543</v>
      </c>
      <c r="B962" s="102"/>
      <c r="C962" s="272" t="s">
        <v>2</v>
      </c>
      <c r="D962" s="237" t="s">
        <v>8</v>
      </c>
      <c r="E962" s="271" t="s">
        <v>113</v>
      </c>
      <c r="F962" s="24">
        <v>3020</v>
      </c>
      <c r="G962" s="24">
        <v>4144</v>
      </c>
      <c r="H962" s="24">
        <f>G962*1.2</f>
        <v>4972.8</v>
      </c>
      <c r="I962" s="24"/>
      <c r="J962" s="262"/>
      <c r="K962" s="100"/>
      <c r="L962" s="101"/>
      <c r="M962" s="101"/>
      <c r="N962" s="101"/>
      <c r="O962" s="101"/>
      <c r="P962" s="101"/>
      <c r="Q962" s="101"/>
      <c r="R962" s="92" t="s">
        <v>277</v>
      </c>
      <c r="S962" s="261" t="s">
        <v>265</v>
      </c>
      <c r="T962" s="151">
        <v>4019</v>
      </c>
      <c r="U962" s="152">
        <f>(T962/G962)-1</f>
        <v>-3.0164092664092701E-2</v>
      </c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  <c r="HR962" s="13"/>
      <c r="HS962" s="13"/>
      <c r="HT962" s="13"/>
      <c r="HU962" s="13"/>
      <c r="HV962" s="13"/>
      <c r="HW962" s="13"/>
      <c r="HX962" s="13"/>
    </row>
    <row r="963" spans="1:234" s="14" customFormat="1" ht="18.75" hidden="1" customHeight="1">
      <c r="A963" s="263"/>
      <c r="B963" s="102"/>
      <c r="C963" s="272"/>
      <c r="D963" s="237"/>
      <c r="E963" s="271"/>
      <c r="F963" s="24"/>
      <c r="G963" s="24"/>
      <c r="H963" s="24"/>
      <c r="I963" s="24"/>
      <c r="J963" s="262"/>
      <c r="K963" s="100"/>
      <c r="L963" s="101"/>
      <c r="M963" s="101"/>
      <c r="N963" s="101"/>
      <c r="O963" s="101"/>
      <c r="P963" s="101"/>
      <c r="Q963" s="101"/>
      <c r="R963" s="92"/>
      <c r="S963" s="261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  <c r="HR963" s="13"/>
      <c r="HS963" s="13"/>
      <c r="HT963" s="13"/>
      <c r="HU963" s="13"/>
      <c r="HV963" s="13"/>
      <c r="HW963" s="13"/>
      <c r="HX963" s="13"/>
    </row>
    <row r="964" spans="1:234" s="14" customFormat="1" ht="18.75" customHeight="1">
      <c r="A964" s="263"/>
      <c r="B964" s="102"/>
      <c r="C964" s="208" t="s">
        <v>859</v>
      </c>
      <c r="D964" s="209"/>
      <c r="E964" s="210"/>
      <c r="F964" s="179"/>
      <c r="G964" s="179"/>
      <c r="H964" s="179"/>
      <c r="I964" s="179"/>
      <c r="J964" s="205"/>
      <c r="K964" s="100"/>
      <c r="L964" s="101"/>
      <c r="M964" s="101"/>
      <c r="N964" s="101"/>
      <c r="O964" s="101"/>
      <c r="P964" s="101"/>
      <c r="Q964" s="101"/>
      <c r="R964" s="92"/>
      <c r="S964" s="261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  <c r="HR964" s="13"/>
      <c r="HS964" s="13"/>
      <c r="HT964" s="13"/>
      <c r="HU964" s="13"/>
      <c r="HV964" s="13"/>
      <c r="HW964" s="13"/>
      <c r="HX964" s="13"/>
    </row>
    <row r="965" spans="1:234" s="14" customFormat="1" ht="18.75" customHeight="1">
      <c r="A965" s="263"/>
      <c r="B965" s="102"/>
      <c r="C965" s="357" t="s">
        <v>200</v>
      </c>
      <c r="D965" s="336" t="s">
        <v>5</v>
      </c>
      <c r="E965" s="23" t="s">
        <v>111</v>
      </c>
      <c r="F965" s="24"/>
      <c r="G965" s="197">
        <v>15025</v>
      </c>
      <c r="H965" s="24">
        <f t="shared" ref="H965:H968" si="57">G965*1.2</f>
        <v>18030</v>
      </c>
      <c r="I965" s="179"/>
      <c r="J965" s="205"/>
      <c r="K965" s="100"/>
      <c r="L965" s="101"/>
      <c r="M965" s="101"/>
      <c r="N965" s="101"/>
      <c r="O965" s="101"/>
      <c r="P965" s="101"/>
      <c r="Q965" s="101"/>
      <c r="R965" s="92"/>
      <c r="S965" s="261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  <c r="HW965" s="13"/>
      <c r="HX965" s="13"/>
    </row>
    <row r="966" spans="1:234" s="14" customFormat="1" ht="18.75" customHeight="1">
      <c r="A966" s="263"/>
      <c r="B966" s="102"/>
      <c r="C966" s="358"/>
      <c r="D966" s="330"/>
      <c r="E966" s="23" t="s">
        <v>110</v>
      </c>
      <c r="F966" s="24"/>
      <c r="G966" s="197">
        <v>29025</v>
      </c>
      <c r="H966" s="24">
        <f t="shared" si="57"/>
        <v>34830</v>
      </c>
      <c r="I966" s="179"/>
      <c r="J966" s="205"/>
      <c r="K966" s="100"/>
      <c r="L966" s="101"/>
      <c r="M966" s="101"/>
      <c r="N966" s="101"/>
      <c r="O966" s="101"/>
      <c r="P966" s="101"/>
      <c r="Q966" s="101"/>
      <c r="R966" s="92"/>
      <c r="S966" s="261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  <c r="HR966" s="13"/>
      <c r="HS966" s="13"/>
      <c r="HT966" s="13"/>
      <c r="HU966" s="13"/>
      <c r="HV966" s="13"/>
      <c r="HW966" s="13"/>
      <c r="HX966" s="13"/>
    </row>
    <row r="967" spans="1:234" s="14" customFormat="1" ht="18.75" customHeight="1">
      <c r="A967" s="263"/>
      <c r="B967" s="102"/>
      <c r="C967" s="357" t="s">
        <v>201</v>
      </c>
      <c r="D967" s="336" t="s">
        <v>5</v>
      </c>
      <c r="E967" s="23" t="s">
        <v>111</v>
      </c>
      <c r="F967" s="24"/>
      <c r="G967" s="197">
        <v>14165</v>
      </c>
      <c r="H967" s="24">
        <f t="shared" si="57"/>
        <v>16998</v>
      </c>
      <c r="I967" s="179"/>
      <c r="J967" s="205"/>
      <c r="K967" s="100"/>
      <c r="L967" s="101"/>
      <c r="M967" s="101"/>
      <c r="N967" s="101"/>
      <c r="O967" s="101"/>
      <c r="P967" s="101"/>
      <c r="Q967" s="101"/>
      <c r="R967" s="92"/>
      <c r="S967" s="261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</row>
    <row r="968" spans="1:234" s="14" customFormat="1" ht="18.75" customHeight="1">
      <c r="A968" s="263"/>
      <c r="B968" s="102"/>
      <c r="C968" s="358"/>
      <c r="D968" s="330"/>
      <c r="E968" s="23" t="s">
        <v>110</v>
      </c>
      <c r="F968" s="24"/>
      <c r="G968" s="197">
        <v>26165</v>
      </c>
      <c r="H968" s="24">
        <f t="shared" si="57"/>
        <v>31398</v>
      </c>
      <c r="I968" s="179"/>
      <c r="J968" s="205"/>
      <c r="K968" s="100"/>
      <c r="L968" s="101"/>
      <c r="M968" s="101"/>
      <c r="N968" s="101"/>
      <c r="O968" s="101"/>
      <c r="P968" s="101"/>
      <c r="Q968" s="101"/>
      <c r="R968" s="92"/>
      <c r="S968" s="261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  <c r="HR968" s="13"/>
      <c r="HS968" s="13"/>
      <c r="HT968" s="13"/>
      <c r="HU968" s="13"/>
      <c r="HV968" s="13"/>
      <c r="HW968" s="13"/>
      <c r="HX968" s="13"/>
    </row>
    <row r="969" spans="1:234" s="10" customFormat="1" ht="18.75">
      <c r="A969" s="256">
        <v>544</v>
      </c>
      <c r="B969" s="22" t="s">
        <v>472</v>
      </c>
      <c r="C969" s="331" t="s">
        <v>244</v>
      </c>
      <c r="D969" s="332"/>
      <c r="E969" s="332"/>
      <c r="F969" s="332"/>
      <c r="G969" s="332"/>
      <c r="H969" s="332"/>
      <c r="I969" s="332"/>
      <c r="J969" s="333"/>
      <c r="K969" s="44"/>
      <c r="L969" s="19"/>
      <c r="M969" s="19"/>
      <c r="N969" s="19"/>
      <c r="O969" s="19"/>
      <c r="P969" s="19"/>
      <c r="Q969" s="19"/>
      <c r="R969" s="20"/>
      <c r="S969" s="20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</row>
    <row r="970" spans="1:234" s="10" customFormat="1" ht="18.75">
      <c r="A970" s="288">
        <v>545</v>
      </c>
      <c r="B970" s="341"/>
      <c r="C970" s="347" t="s">
        <v>205</v>
      </c>
      <c r="D970" s="336" t="s">
        <v>5</v>
      </c>
      <c r="E970" s="271" t="s">
        <v>111</v>
      </c>
      <c r="F970" s="24">
        <v>790</v>
      </c>
      <c r="G970" s="24">
        <v>1013</v>
      </c>
      <c r="H970" s="24">
        <f>G970*1.2</f>
        <v>1215.5999999999999</v>
      </c>
      <c r="I970" s="241"/>
      <c r="J970" s="327" t="s">
        <v>517</v>
      </c>
      <c r="K970" s="18"/>
      <c r="L970" s="19"/>
      <c r="M970" s="19"/>
      <c r="N970" s="19"/>
      <c r="O970" s="19"/>
      <c r="P970" s="19"/>
      <c r="Q970" s="19"/>
      <c r="R970" s="48" t="s">
        <v>131</v>
      </c>
      <c r="S970" s="20" t="s">
        <v>263</v>
      </c>
      <c r="T970" s="151">
        <v>956</v>
      </c>
      <c r="U970" s="152">
        <f>(T970/G970)-1</f>
        <v>-5.6268509378084919E-2</v>
      </c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</row>
    <row r="971" spans="1:234" s="10" customFormat="1" ht="18.75">
      <c r="A971" s="302"/>
      <c r="B971" s="346"/>
      <c r="C971" s="348"/>
      <c r="D971" s="330"/>
      <c r="E971" s="271" t="s">
        <v>110</v>
      </c>
      <c r="F971" s="24">
        <v>790</v>
      </c>
      <c r="G971" s="24">
        <v>1013</v>
      </c>
      <c r="H971" s="24">
        <f>G971*1.2</f>
        <v>1215.5999999999999</v>
      </c>
      <c r="I971" s="243"/>
      <c r="J971" s="328"/>
      <c r="K971" s="18"/>
      <c r="L971" s="19"/>
      <c r="M971" s="19"/>
      <c r="N971" s="19"/>
      <c r="O971" s="19"/>
      <c r="P971" s="19"/>
      <c r="Q971" s="19"/>
      <c r="R971" s="48"/>
      <c r="S971" s="20"/>
      <c r="T971" s="151">
        <v>956</v>
      </c>
      <c r="U971" s="152">
        <f>(T971/G971)-1</f>
        <v>-5.6268509378084919E-2</v>
      </c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</row>
    <row r="972" spans="1:234" s="10" customFormat="1" ht="18.75">
      <c r="A972" s="302"/>
      <c r="B972" s="346"/>
      <c r="C972" s="348"/>
      <c r="D972" s="271" t="s">
        <v>578</v>
      </c>
      <c r="E972" s="271" t="s">
        <v>113</v>
      </c>
      <c r="F972" s="24"/>
      <c r="G972" s="24">
        <v>163</v>
      </c>
      <c r="H972" s="24">
        <f>G972*1.2</f>
        <v>195.6</v>
      </c>
      <c r="I972" s="24"/>
      <c r="J972" s="93" t="s">
        <v>577</v>
      </c>
      <c r="K972" s="18"/>
      <c r="L972" s="19"/>
      <c r="M972" s="19"/>
      <c r="N972" s="19"/>
      <c r="O972" s="19"/>
      <c r="P972" s="19"/>
      <c r="Q972" s="19"/>
      <c r="R972" s="48"/>
      <c r="S972" s="20"/>
      <c r="T972" s="151"/>
      <c r="U972" s="15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</row>
    <row r="973" spans="1:234" s="10" customFormat="1" ht="18.75">
      <c r="A973" s="302"/>
      <c r="B973" s="346"/>
      <c r="C973" s="349" t="s">
        <v>819</v>
      </c>
      <c r="D973" s="350" t="s">
        <v>5</v>
      </c>
      <c r="E973" s="271" t="s">
        <v>111</v>
      </c>
      <c r="F973" s="180"/>
      <c r="G973" s="352" t="s">
        <v>306</v>
      </c>
      <c r="H973" s="352"/>
      <c r="I973" s="352"/>
      <c r="J973" s="352"/>
      <c r="K973" s="18"/>
      <c r="L973" s="19"/>
      <c r="M973" s="19"/>
      <c r="N973" s="19"/>
      <c r="O973" s="19"/>
      <c r="P973" s="19"/>
      <c r="Q973" s="19"/>
      <c r="R973" s="48"/>
      <c r="S973" s="20"/>
      <c r="T973" s="151"/>
      <c r="U973" s="15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</row>
    <row r="974" spans="1:234" s="10" customFormat="1" ht="18.75">
      <c r="A974" s="289"/>
      <c r="B974" s="342"/>
      <c r="C974" s="349"/>
      <c r="D974" s="351"/>
      <c r="E974" s="271" t="s">
        <v>110</v>
      </c>
      <c r="G974" s="353"/>
      <c r="H974" s="353"/>
      <c r="I974" s="353"/>
      <c r="J974" s="353"/>
      <c r="K974" s="18"/>
      <c r="L974" s="19"/>
      <c r="M974" s="19"/>
      <c r="N974" s="19"/>
      <c r="O974" s="19"/>
      <c r="P974" s="19"/>
      <c r="Q974" s="19"/>
      <c r="R974" s="48"/>
      <c r="S974" s="20"/>
      <c r="T974" s="151">
        <v>154</v>
      </c>
      <c r="U974" s="152">
        <f>(T974/G972)-1</f>
        <v>-5.5214723926380382E-2</v>
      </c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</row>
    <row r="975" spans="1:234" s="10" customFormat="1" ht="31.5" customHeight="1">
      <c r="A975" s="256">
        <v>546</v>
      </c>
      <c r="B975" s="22" t="s">
        <v>473</v>
      </c>
      <c r="C975" s="331" t="s">
        <v>245</v>
      </c>
      <c r="D975" s="332"/>
      <c r="E975" s="332"/>
      <c r="F975" s="332"/>
      <c r="G975" s="332"/>
      <c r="H975" s="332"/>
      <c r="I975" s="332"/>
      <c r="J975" s="333"/>
      <c r="K975" s="26"/>
      <c r="L975" s="19"/>
      <c r="M975" s="19"/>
      <c r="N975" s="19"/>
      <c r="O975" s="19"/>
      <c r="P975" s="19"/>
      <c r="Q975" s="19"/>
      <c r="R975" s="20"/>
      <c r="S975" s="47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</row>
    <row r="976" spans="1:234" s="10" customFormat="1" ht="18.75">
      <c r="A976" s="256">
        <v>548</v>
      </c>
      <c r="B976" s="22"/>
      <c r="C976" s="272" t="s">
        <v>2</v>
      </c>
      <c r="D976" s="237" t="s">
        <v>9</v>
      </c>
      <c r="E976" s="23" t="s">
        <v>113</v>
      </c>
      <c r="F976" s="24">
        <v>3250</v>
      </c>
      <c r="G976" s="156">
        <v>4170</v>
      </c>
      <c r="H976" s="24">
        <f>G976*1.2</f>
        <v>5004</v>
      </c>
      <c r="I976" s="24"/>
      <c r="J976" s="262"/>
      <c r="K976" s="26" t="s">
        <v>174</v>
      </c>
      <c r="L976" s="19"/>
      <c r="M976" s="19"/>
      <c r="N976" s="19"/>
      <c r="O976" s="19"/>
      <c r="P976" s="19"/>
      <c r="Q976" s="19"/>
      <c r="R976" s="20" t="s">
        <v>174</v>
      </c>
      <c r="S976" s="47" t="s">
        <v>285</v>
      </c>
      <c r="T976" s="150">
        <v>3933</v>
      </c>
      <c r="U976" s="152">
        <f>(T976/G976)-1</f>
        <v>-5.6834532374100744E-2</v>
      </c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</row>
    <row r="977" spans="1:232" s="10" customFormat="1" ht="18.75">
      <c r="A977" s="256">
        <v>549</v>
      </c>
      <c r="B977" s="22"/>
      <c r="C977" s="272" t="s">
        <v>505</v>
      </c>
      <c r="D977" s="237" t="s">
        <v>9</v>
      </c>
      <c r="E977" s="23" t="s">
        <v>113</v>
      </c>
      <c r="F977" s="24">
        <v>3250</v>
      </c>
      <c r="G977" s="156">
        <v>3500</v>
      </c>
      <c r="H977" s="24">
        <f>G977*1.2</f>
        <v>4200</v>
      </c>
      <c r="I977" s="24"/>
      <c r="J977" s="262"/>
      <c r="K977" s="26" t="s">
        <v>174</v>
      </c>
      <c r="L977" s="19"/>
      <c r="M977" s="19"/>
      <c r="N977" s="19"/>
      <c r="O977" s="19"/>
      <c r="P977" s="19"/>
      <c r="Q977" s="19"/>
      <c r="R977" s="20" t="s">
        <v>174</v>
      </c>
      <c r="S977" s="47" t="s">
        <v>285</v>
      </c>
      <c r="T977" s="150">
        <f>G977</f>
        <v>3500</v>
      </c>
      <c r="U977" s="152">
        <f>(T977/G977)-1</f>
        <v>0</v>
      </c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</row>
    <row r="978" spans="1:232" s="10" customFormat="1" ht="34.5" customHeight="1">
      <c r="A978" s="256">
        <v>550</v>
      </c>
      <c r="B978" s="122" t="s">
        <v>474</v>
      </c>
      <c r="C978" s="343" t="s">
        <v>867</v>
      </c>
      <c r="D978" s="344"/>
      <c r="E978" s="344"/>
      <c r="F978" s="344"/>
      <c r="G978" s="344"/>
      <c r="H978" s="344"/>
      <c r="I978" s="344"/>
      <c r="J978" s="345"/>
      <c r="K978" s="62"/>
      <c r="L978" s="62"/>
      <c r="M978" s="62"/>
      <c r="N978" s="62"/>
      <c r="O978" s="62"/>
      <c r="P978" s="62"/>
      <c r="Q978" s="62"/>
      <c r="R978" s="62"/>
      <c r="S978" s="6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</row>
    <row r="979" spans="1:232" s="10" customFormat="1" ht="18.75">
      <c r="A979" s="256">
        <v>551</v>
      </c>
      <c r="B979" s="22"/>
      <c r="C979" s="273" t="s">
        <v>844</v>
      </c>
      <c r="D979" s="261" t="s">
        <v>9</v>
      </c>
      <c r="E979" s="23" t="s">
        <v>113</v>
      </c>
      <c r="F979" s="24">
        <v>1213</v>
      </c>
      <c r="G979" s="156">
        <v>1698</v>
      </c>
      <c r="H979" s="24">
        <f>G979*1.2</f>
        <v>2037.6</v>
      </c>
      <c r="I979" s="24"/>
      <c r="J979" s="262"/>
      <c r="K979" s="212" t="s">
        <v>13</v>
      </c>
      <c r="L979" s="45"/>
      <c r="M979" s="45"/>
      <c r="N979" s="45"/>
      <c r="O979" s="45"/>
      <c r="P979" s="45"/>
      <c r="Q979" s="45"/>
      <c r="R979" s="53" t="s">
        <v>13</v>
      </c>
      <c r="S979" s="20" t="s">
        <v>264</v>
      </c>
      <c r="T979" s="150">
        <v>1602</v>
      </c>
      <c r="U979" s="152">
        <f>(T979/G979)-1</f>
        <v>-5.6537102473498191E-2</v>
      </c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</row>
    <row r="980" spans="1:232" s="10" customFormat="1" ht="18.75">
      <c r="A980" s="256">
        <v>552</v>
      </c>
      <c r="B980" s="22"/>
      <c r="C980" s="273" t="s">
        <v>16</v>
      </c>
      <c r="D980" s="261" t="s">
        <v>5</v>
      </c>
      <c r="E980" s="23" t="s">
        <v>113</v>
      </c>
      <c r="F980" s="24"/>
      <c r="G980" s="156">
        <v>84</v>
      </c>
      <c r="H980" s="24">
        <f>G980*1.2</f>
        <v>100.8</v>
      </c>
      <c r="I980" s="24"/>
      <c r="J980" s="262"/>
      <c r="K980" s="212"/>
      <c r="L980" s="45"/>
      <c r="M980" s="45"/>
      <c r="N980" s="45"/>
      <c r="O980" s="45"/>
      <c r="P980" s="45"/>
      <c r="Q980" s="45"/>
      <c r="R980" s="20" t="s">
        <v>15</v>
      </c>
      <c r="S980" s="20" t="s">
        <v>264</v>
      </c>
      <c r="T980" s="150">
        <v>79</v>
      </c>
      <c r="U980" s="152">
        <f>(T980/G980)-1</f>
        <v>-5.9523809523809534E-2</v>
      </c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</row>
    <row r="981" spans="1:232" s="14" customFormat="1" ht="18.75">
      <c r="A981" s="256">
        <v>553</v>
      </c>
      <c r="B981" s="270" t="s">
        <v>475</v>
      </c>
      <c r="C981" s="331" t="s">
        <v>298</v>
      </c>
      <c r="D981" s="332"/>
      <c r="E981" s="332"/>
      <c r="F981" s="332"/>
      <c r="G981" s="332"/>
      <c r="H981" s="332"/>
      <c r="I981" s="332"/>
      <c r="J981" s="333"/>
      <c r="K981" s="50"/>
      <c r="L981" s="51"/>
      <c r="M981" s="51"/>
      <c r="N981" s="51"/>
      <c r="O981" s="51"/>
      <c r="P981" s="51"/>
      <c r="Q981" s="51"/>
      <c r="R981" s="54"/>
      <c r="S981" s="54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  <c r="HQ981" s="13"/>
      <c r="HR981" s="13"/>
      <c r="HS981" s="13"/>
      <c r="HT981" s="13"/>
      <c r="HU981" s="13"/>
      <c r="HV981" s="13"/>
      <c r="HW981" s="13"/>
      <c r="HX981" s="13"/>
    </row>
    <row r="982" spans="1:232" s="124" customFormat="1" ht="18.75">
      <c r="A982" s="256">
        <v>554</v>
      </c>
      <c r="B982" s="22"/>
      <c r="C982" s="123" t="s">
        <v>302</v>
      </c>
      <c r="D982" s="196"/>
      <c r="E982" s="196"/>
      <c r="F982" s="196"/>
      <c r="G982" s="179"/>
      <c r="H982" s="179"/>
      <c r="I982" s="179"/>
      <c r="J982" s="263"/>
      <c r="K982" s="68" t="s">
        <v>229</v>
      </c>
      <c r="L982" s="32"/>
      <c r="M982" s="32"/>
      <c r="N982" s="32"/>
      <c r="O982" s="32"/>
      <c r="P982" s="32"/>
      <c r="Q982" s="32"/>
      <c r="R982" s="20"/>
      <c r="S982" s="20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  <c r="BZ982" s="67"/>
      <c r="CA982" s="67"/>
      <c r="CB982" s="67"/>
      <c r="CC982" s="67"/>
      <c r="CD982" s="67"/>
      <c r="CE982" s="67"/>
      <c r="CF982" s="67"/>
      <c r="CG982" s="67"/>
      <c r="CH982" s="67"/>
      <c r="CI982" s="67"/>
      <c r="CJ982" s="67"/>
      <c r="CK982" s="67"/>
      <c r="CL982" s="67"/>
      <c r="CM982" s="67"/>
      <c r="CN982" s="67"/>
      <c r="CO982" s="67"/>
      <c r="CP982" s="67"/>
      <c r="CQ982" s="67"/>
      <c r="CR982" s="67"/>
      <c r="CS982" s="67"/>
      <c r="CT982" s="67"/>
      <c r="CU982" s="67"/>
      <c r="CV982" s="67"/>
      <c r="CW982" s="67"/>
      <c r="CX982" s="67"/>
      <c r="CY982" s="67"/>
      <c r="CZ982" s="67"/>
      <c r="DA982" s="67"/>
      <c r="DB982" s="67"/>
      <c r="DC982" s="67"/>
      <c r="DD982" s="67"/>
      <c r="DE982" s="67"/>
      <c r="DF982" s="67"/>
      <c r="DG982" s="67"/>
      <c r="DH982" s="67"/>
      <c r="DI982" s="67"/>
      <c r="DJ982" s="67"/>
      <c r="DK982" s="67"/>
      <c r="DL982" s="67"/>
      <c r="DM982" s="67"/>
      <c r="DN982" s="67"/>
      <c r="DO982" s="67"/>
      <c r="DP982" s="67"/>
      <c r="DQ982" s="67"/>
      <c r="DR982" s="67"/>
      <c r="DS982" s="67"/>
      <c r="DT982" s="67"/>
      <c r="DU982" s="67"/>
      <c r="DV982" s="67"/>
      <c r="DW982" s="67"/>
      <c r="DX982" s="67"/>
      <c r="DY982" s="67"/>
      <c r="DZ982" s="67"/>
      <c r="EA982" s="67"/>
      <c r="EB982" s="67"/>
      <c r="EC982" s="67"/>
      <c r="ED982" s="67"/>
      <c r="EE982" s="67"/>
      <c r="EF982" s="67"/>
      <c r="EG982" s="67"/>
      <c r="EH982" s="67"/>
      <c r="EI982" s="67"/>
      <c r="EJ982" s="67"/>
      <c r="EK982" s="67"/>
      <c r="EL982" s="67"/>
      <c r="EM982" s="67"/>
      <c r="EN982" s="67"/>
      <c r="EO982" s="67"/>
      <c r="EP982" s="67"/>
      <c r="EQ982" s="67"/>
      <c r="ER982" s="67"/>
      <c r="ES982" s="67"/>
      <c r="ET982" s="67"/>
      <c r="EU982" s="67"/>
      <c r="EV982" s="67"/>
      <c r="EW982" s="67"/>
      <c r="EX982" s="67"/>
      <c r="EY982" s="67"/>
      <c r="EZ982" s="67"/>
      <c r="FA982" s="67"/>
      <c r="FB982" s="67"/>
      <c r="FC982" s="67"/>
      <c r="FD982" s="67"/>
      <c r="FE982" s="67"/>
      <c r="FF982" s="67"/>
      <c r="FG982" s="67"/>
      <c r="FH982" s="67"/>
      <c r="FI982" s="67"/>
      <c r="FJ982" s="67"/>
      <c r="FK982" s="67"/>
      <c r="FL982" s="67"/>
      <c r="FM982" s="67"/>
      <c r="FN982" s="67"/>
      <c r="FO982" s="67"/>
      <c r="FP982" s="67"/>
      <c r="FQ982" s="67"/>
      <c r="FR982" s="67"/>
      <c r="FS982" s="67"/>
      <c r="FT982" s="67"/>
      <c r="FU982" s="67"/>
      <c r="FV982" s="67"/>
      <c r="FW982" s="67"/>
      <c r="FX982" s="67"/>
      <c r="FY982" s="67"/>
      <c r="FZ982" s="67"/>
      <c r="GA982" s="67"/>
      <c r="GB982" s="67"/>
      <c r="GC982" s="67"/>
      <c r="GD982" s="67"/>
      <c r="GE982" s="67"/>
      <c r="GF982" s="67"/>
      <c r="GG982" s="67"/>
      <c r="GH982" s="67"/>
      <c r="GI982" s="67"/>
      <c r="GJ982" s="67"/>
      <c r="GK982" s="67"/>
      <c r="GL982" s="67"/>
      <c r="GM982" s="67"/>
      <c r="GN982" s="67"/>
      <c r="GO982" s="67"/>
      <c r="GP982" s="67"/>
      <c r="GQ982" s="67"/>
      <c r="GR982" s="67"/>
      <c r="GS982" s="67"/>
      <c r="GT982" s="67"/>
      <c r="GU982" s="67"/>
      <c r="GV982" s="67"/>
      <c r="GW982" s="67"/>
      <c r="GX982" s="67"/>
      <c r="GY982" s="67"/>
      <c r="GZ982" s="67"/>
      <c r="HA982" s="67"/>
      <c r="HB982" s="67"/>
      <c r="HC982" s="67"/>
      <c r="HD982" s="67"/>
      <c r="HE982" s="67"/>
      <c r="HF982" s="67"/>
      <c r="HG982" s="67"/>
      <c r="HH982" s="67"/>
      <c r="HI982" s="67"/>
      <c r="HJ982" s="67"/>
      <c r="HK982" s="67"/>
      <c r="HL982" s="67"/>
      <c r="HM982" s="67"/>
      <c r="HN982" s="67"/>
      <c r="HO982" s="67"/>
      <c r="HP982" s="67"/>
      <c r="HQ982" s="67"/>
      <c r="HR982" s="67"/>
      <c r="HS982" s="67"/>
      <c r="HT982" s="67"/>
      <c r="HU982" s="67"/>
      <c r="HV982" s="67"/>
      <c r="HW982" s="67"/>
      <c r="HX982" s="67"/>
    </row>
    <row r="983" spans="1:232" s="10" customFormat="1" ht="18.75">
      <c r="A983" s="337">
        <v>555</v>
      </c>
      <c r="B983" s="298"/>
      <c r="C983" s="292" t="s">
        <v>200</v>
      </c>
      <c r="D983" s="336" t="s">
        <v>5</v>
      </c>
      <c r="E983" s="261" t="s">
        <v>495</v>
      </c>
      <c r="F983" s="64"/>
      <c r="G983" s="156">
        <v>856</v>
      </c>
      <c r="H983" s="24">
        <f t="shared" ref="H983:H997" si="58">G983*1.2</f>
        <v>1027.2</v>
      </c>
      <c r="I983" s="103"/>
      <c r="J983" s="263"/>
      <c r="K983" s="41"/>
      <c r="L983" s="42"/>
      <c r="M983" s="42"/>
      <c r="N983" s="42"/>
      <c r="O983" s="42"/>
      <c r="P983" s="42"/>
      <c r="Q983" s="42"/>
      <c r="R983" s="261" t="s">
        <v>258</v>
      </c>
      <c r="S983" s="261" t="s">
        <v>259</v>
      </c>
      <c r="T983" s="150">
        <v>807</v>
      </c>
      <c r="U983" s="152">
        <f t="shared" ref="U983:U997" si="59">(T983/G983)-1</f>
        <v>-5.7242990654205572E-2</v>
      </c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</row>
    <row r="984" spans="1:232" s="10" customFormat="1" ht="18.75">
      <c r="A984" s="338"/>
      <c r="B984" s="307"/>
      <c r="C984" s="340"/>
      <c r="D984" s="329"/>
      <c r="E984" s="23" t="s">
        <v>111</v>
      </c>
      <c r="F984" s="24">
        <v>675</v>
      </c>
      <c r="G984" s="156">
        <v>953</v>
      </c>
      <c r="H984" s="24">
        <f t="shared" si="58"/>
        <v>1143.5999999999999</v>
      </c>
      <c r="I984" s="103"/>
      <c r="J984" s="104"/>
      <c r="K984" s="41"/>
      <c r="L984" s="42"/>
      <c r="M984" s="42"/>
      <c r="N984" s="42"/>
      <c r="O984" s="42"/>
      <c r="P984" s="42"/>
      <c r="Q984" s="42"/>
      <c r="R984" s="261" t="s">
        <v>258</v>
      </c>
      <c r="S984" s="261" t="s">
        <v>259</v>
      </c>
      <c r="T984" s="150">
        <v>899</v>
      </c>
      <c r="U984" s="152">
        <f t="shared" si="59"/>
        <v>-5.6663168940188857E-2</v>
      </c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</row>
    <row r="985" spans="1:232" s="10" customFormat="1" ht="18.75">
      <c r="A985" s="338"/>
      <c r="B985" s="307"/>
      <c r="C985" s="340"/>
      <c r="D985" s="329"/>
      <c r="E985" s="23" t="s">
        <v>110</v>
      </c>
      <c r="F985" s="24"/>
      <c r="G985" s="156">
        <v>968</v>
      </c>
      <c r="H985" s="24">
        <f t="shared" si="58"/>
        <v>1161.5999999999999</v>
      </c>
      <c r="I985" s="103"/>
      <c r="J985" s="104"/>
      <c r="K985" s="41"/>
      <c r="L985" s="42"/>
      <c r="M985" s="42"/>
      <c r="N985" s="42"/>
      <c r="O985" s="42"/>
      <c r="P985" s="42"/>
      <c r="Q985" s="42"/>
      <c r="R985" s="261"/>
      <c r="S985" s="261"/>
      <c r="T985" s="150">
        <v>913</v>
      </c>
      <c r="U985" s="152">
        <f t="shared" si="59"/>
        <v>-5.6818181818181768E-2</v>
      </c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</row>
    <row r="986" spans="1:232" s="10" customFormat="1" ht="18.75">
      <c r="A986" s="339"/>
      <c r="B986" s="299"/>
      <c r="C986" s="293"/>
      <c r="D986" s="330"/>
      <c r="E986" s="23" t="s">
        <v>793</v>
      </c>
      <c r="F986" s="24">
        <v>685</v>
      </c>
      <c r="G986" s="156">
        <v>994</v>
      </c>
      <c r="H986" s="24">
        <f t="shared" si="58"/>
        <v>1192.8</v>
      </c>
      <c r="I986" s="103"/>
      <c r="J986" s="64"/>
      <c r="K986" s="41"/>
      <c r="L986" s="42"/>
      <c r="M986" s="42"/>
      <c r="N986" s="42"/>
      <c r="O986" s="42"/>
      <c r="P986" s="42"/>
      <c r="Q986" s="42"/>
      <c r="R986" s="261" t="s">
        <v>258</v>
      </c>
      <c r="S986" s="261" t="s">
        <v>259</v>
      </c>
      <c r="T986" s="150">
        <v>938</v>
      </c>
      <c r="U986" s="152">
        <f t="shared" si="59"/>
        <v>-5.633802816901412E-2</v>
      </c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</row>
    <row r="987" spans="1:232" s="10" customFormat="1" ht="18.75">
      <c r="A987" s="337">
        <v>556</v>
      </c>
      <c r="B987" s="298"/>
      <c r="C987" s="292" t="s">
        <v>201</v>
      </c>
      <c r="D987" s="336" t="s">
        <v>5</v>
      </c>
      <c r="E987" s="261" t="s">
        <v>495</v>
      </c>
      <c r="F987" s="24"/>
      <c r="G987" s="156">
        <v>954</v>
      </c>
      <c r="H987" s="24">
        <f t="shared" si="58"/>
        <v>1144.8</v>
      </c>
      <c r="I987" s="103"/>
      <c r="J987" s="263"/>
      <c r="K987" s="41"/>
      <c r="L987" s="42"/>
      <c r="M987" s="42"/>
      <c r="N987" s="42"/>
      <c r="O987" s="42"/>
      <c r="P987" s="42"/>
      <c r="Q987" s="42"/>
      <c r="R987" s="261" t="s">
        <v>258</v>
      </c>
      <c r="S987" s="261" t="s">
        <v>259</v>
      </c>
      <c r="T987" s="150">
        <v>900</v>
      </c>
      <c r="U987" s="152">
        <f t="shared" si="59"/>
        <v>-5.6603773584905648E-2</v>
      </c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</row>
    <row r="988" spans="1:232" s="10" customFormat="1" ht="18.75">
      <c r="A988" s="338"/>
      <c r="B988" s="307"/>
      <c r="C988" s="340"/>
      <c r="D988" s="329"/>
      <c r="E988" s="23" t="s">
        <v>111</v>
      </c>
      <c r="F988" s="24">
        <v>667</v>
      </c>
      <c r="G988" s="156">
        <v>980</v>
      </c>
      <c r="H988" s="24">
        <f t="shared" si="58"/>
        <v>1176</v>
      </c>
      <c r="I988" s="103"/>
      <c r="J988" s="263"/>
      <c r="K988" s="41"/>
      <c r="L988" s="42"/>
      <c r="M988" s="42"/>
      <c r="N988" s="42"/>
      <c r="O988" s="42"/>
      <c r="P988" s="42"/>
      <c r="Q988" s="42"/>
      <c r="R988" s="261" t="s">
        <v>258</v>
      </c>
      <c r="S988" s="261" t="s">
        <v>259</v>
      </c>
      <c r="T988" s="150">
        <v>925</v>
      </c>
      <c r="U988" s="152">
        <f t="shared" si="59"/>
        <v>-5.6122448979591844E-2</v>
      </c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</row>
    <row r="989" spans="1:232" s="10" customFormat="1" ht="18.75">
      <c r="A989" s="339"/>
      <c r="B989" s="299"/>
      <c r="C989" s="293"/>
      <c r="D989" s="330"/>
      <c r="E989" s="23" t="s">
        <v>110</v>
      </c>
      <c r="F989" s="24">
        <v>675</v>
      </c>
      <c r="G989" s="156">
        <v>992</v>
      </c>
      <c r="H989" s="24">
        <f t="shared" si="58"/>
        <v>1190.3999999999999</v>
      </c>
      <c r="I989" s="103"/>
      <c r="J989" s="263"/>
      <c r="K989" s="41"/>
      <c r="L989" s="42"/>
      <c r="M989" s="42"/>
      <c r="N989" s="42"/>
      <c r="O989" s="42"/>
      <c r="P989" s="42"/>
      <c r="Q989" s="42"/>
      <c r="R989" s="261" t="s">
        <v>258</v>
      </c>
      <c r="S989" s="261" t="s">
        <v>259</v>
      </c>
      <c r="T989" s="150">
        <v>936</v>
      </c>
      <c r="U989" s="152">
        <f t="shared" si="59"/>
        <v>-5.6451612903225756E-2</v>
      </c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</row>
    <row r="990" spans="1:232" s="10" customFormat="1" ht="18.75">
      <c r="A990" s="337">
        <v>557</v>
      </c>
      <c r="B990" s="298"/>
      <c r="C990" s="292" t="s">
        <v>204</v>
      </c>
      <c r="D990" s="336" t="s">
        <v>5</v>
      </c>
      <c r="E990" s="261" t="s">
        <v>495</v>
      </c>
      <c r="F990" s="24"/>
      <c r="G990" s="156">
        <v>1260</v>
      </c>
      <c r="H990" s="24">
        <f t="shared" si="58"/>
        <v>1512</v>
      </c>
      <c r="I990" s="103"/>
      <c r="J990" s="263"/>
      <c r="K990" s="41"/>
      <c r="L990" s="42"/>
      <c r="M990" s="42"/>
      <c r="N990" s="42"/>
      <c r="O990" s="42"/>
      <c r="P990" s="42"/>
      <c r="Q990" s="42"/>
      <c r="R990" s="261" t="s">
        <v>258</v>
      </c>
      <c r="S990" s="261" t="s">
        <v>259</v>
      </c>
      <c r="T990" s="150">
        <v>1189</v>
      </c>
      <c r="U990" s="152">
        <f t="shared" si="59"/>
        <v>-5.6349206349206371E-2</v>
      </c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</row>
    <row r="991" spans="1:232" s="10" customFormat="1" ht="18.75">
      <c r="A991" s="338"/>
      <c r="B991" s="307"/>
      <c r="C991" s="340"/>
      <c r="D991" s="329"/>
      <c r="E991" s="23" t="s">
        <v>111</v>
      </c>
      <c r="F991" s="24">
        <v>667</v>
      </c>
      <c r="G991" s="156">
        <v>1305</v>
      </c>
      <c r="H991" s="24">
        <f t="shared" si="58"/>
        <v>1566</v>
      </c>
      <c r="I991" s="103"/>
      <c r="J991" s="263"/>
      <c r="K991" s="41"/>
      <c r="L991" s="42"/>
      <c r="M991" s="42"/>
      <c r="N991" s="42"/>
      <c r="O991" s="42"/>
      <c r="P991" s="42"/>
      <c r="Q991" s="42"/>
      <c r="R991" s="261" t="s">
        <v>258</v>
      </c>
      <c r="S991" s="261" t="s">
        <v>259</v>
      </c>
      <c r="T991" s="150">
        <v>1232</v>
      </c>
      <c r="U991" s="152">
        <f t="shared" si="59"/>
        <v>-5.5938697318007713E-2</v>
      </c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</row>
    <row r="992" spans="1:232" s="10" customFormat="1" ht="18.75">
      <c r="A992" s="338"/>
      <c r="B992" s="307"/>
      <c r="C992" s="340"/>
      <c r="D992" s="330"/>
      <c r="E992" s="23" t="s">
        <v>110</v>
      </c>
      <c r="F992" s="24">
        <v>676</v>
      </c>
      <c r="G992" s="156">
        <v>1323</v>
      </c>
      <c r="H992" s="24">
        <f t="shared" si="58"/>
        <v>1587.6</v>
      </c>
      <c r="I992" s="103"/>
      <c r="J992" s="263"/>
      <c r="K992" s="41"/>
      <c r="L992" s="42"/>
      <c r="M992" s="42"/>
      <c r="N992" s="42"/>
      <c r="O992" s="42"/>
      <c r="P992" s="42"/>
      <c r="Q992" s="42"/>
      <c r="R992" s="261" t="s">
        <v>258</v>
      </c>
      <c r="S992" s="261" t="s">
        <v>259</v>
      </c>
      <c r="T992" s="150">
        <v>1249</v>
      </c>
      <c r="U992" s="152">
        <f t="shared" si="59"/>
        <v>-5.5933484504913089E-2</v>
      </c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</row>
    <row r="993" spans="1:232" s="10" customFormat="1" ht="18.75">
      <c r="A993" s="339"/>
      <c r="B993" s="299"/>
      <c r="C993" s="293"/>
      <c r="D993" s="240" t="s">
        <v>590</v>
      </c>
      <c r="E993" s="23" t="s">
        <v>113</v>
      </c>
      <c r="F993" s="24"/>
      <c r="G993" s="156">
        <v>11596</v>
      </c>
      <c r="H993" s="24">
        <f t="shared" si="58"/>
        <v>13915.199999999999</v>
      </c>
      <c r="I993" s="103"/>
      <c r="J993" s="263" t="s">
        <v>506</v>
      </c>
      <c r="K993" s="41"/>
      <c r="L993" s="42"/>
      <c r="M993" s="42"/>
      <c r="N993" s="42"/>
      <c r="O993" s="42"/>
      <c r="P993" s="42"/>
      <c r="Q993" s="42"/>
      <c r="R993" s="261"/>
      <c r="S993" s="261" t="s">
        <v>500</v>
      </c>
      <c r="T993" s="150">
        <v>10940</v>
      </c>
      <c r="U993" s="152">
        <f t="shared" si="59"/>
        <v>-5.6571231459123794E-2</v>
      </c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</row>
    <row r="994" spans="1:232" s="10" customFormat="1" ht="18.75">
      <c r="A994" s="337">
        <v>558</v>
      </c>
      <c r="B994" s="298"/>
      <c r="C994" s="292" t="s">
        <v>197</v>
      </c>
      <c r="D994" s="336" t="s">
        <v>5</v>
      </c>
      <c r="E994" s="261" t="s">
        <v>495</v>
      </c>
      <c r="F994" s="24"/>
      <c r="G994" s="156">
        <v>1236</v>
      </c>
      <c r="H994" s="24">
        <f t="shared" si="58"/>
        <v>1483.2</v>
      </c>
      <c r="I994" s="103"/>
      <c r="J994" s="263"/>
      <c r="K994" s="41"/>
      <c r="L994" s="42"/>
      <c r="M994" s="42"/>
      <c r="N994" s="42"/>
      <c r="O994" s="42"/>
      <c r="P994" s="42"/>
      <c r="Q994" s="42"/>
      <c r="R994" s="261" t="s">
        <v>258</v>
      </c>
      <c r="S994" s="261" t="s">
        <v>259</v>
      </c>
      <c r="T994" s="150">
        <v>1166</v>
      </c>
      <c r="U994" s="152">
        <f t="shared" si="59"/>
        <v>-5.663430420711979E-2</v>
      </c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</row>
    <row r="995" spans="1:232" s="10" customFormat="1" ht="18.75">
      <c r="A995" s="338"/>
      <c r="B995" s="307"/>
      <c r="C995" s="340"/>
      <c r="D995" s="329"/>
      <c r="E995" s="23" t="s">
        <v>111</v>
      </c>
      <c r="F995" s="24">
        <v>668</v>
      </c>
      <c r="G995" s="156">
        <v>1285</v>
      </c>
      <c r="H995" s="24">
        <f t="shared" si="58"/>
        <v>1542</v>
      </c>
      <c r="I995" s="103"/>
      <c r="J995" s="263"/>
      <c r="K995" s="41"/>
      <c r="L995" s="42"/>
      <c r="M995" s="42"/>
      <c r="N995" s="42"/>
      <c r="O995" s="42"/>
      <c r="P995" s="42"/>
      <c r="Q995" s="42"/>
      <c r="R995" s="261" t="s">
        <v>258</v>
      </c>
      <c r="S995" s="261" t="s">
        <v>259</v>
      </c>
      <c r="T995" s="150">
        <v>1212</v>
      </c>
      <c r="U995" s="152">
        <f t="shared" si="59"/>
        <v>-5.6809338521400798E-2</v>
      </c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</row>
    <row r="996" spans="1:232" s="10" customFormat="1" ht="18.75">
      <c r="A996" s="338"/>
      <c r="B996" s="307"/>
      <c r="C996" s="340"/>
      <c r="D996" s="329"/>
      <c r="E996" s="23" t="s">
        <v>110</v>
      </c>
      <c r="F996" s="241"/>
      <c r="G996" s="156">
        <v>1304</v>
      </c>
      <c r="H996" s="24">
        <f t="shared" si="58"/>
        <v>1564.8</v>
      </c>
      <c r="I996" s="248"/>
      <c r="J996" s="263"/>
      <c r="K996" s="41"/>
      <c r="L996" s="42"/>
      <c r="M996" s="42"/>
      <c r="N996" s="42"/>
      <c r="O996" s="42"/>
      <c r="P996" s="42"/>
      <c r="Q996" s="42"/>
      <c r="R996" s="261"/>
      <c r="S996" s="261"/>
      <c r="T996" s="150">
        <v>1230</v>
      </c>
      <c r="U996" s="152">
        <f t="shared" si="59"/>
        <v>-5.6748466257668717E-2</v>
      </c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</row>
    <row r="997" spans="1:232" s="10" customFormat="1" ht="18.75">
      <c r="A997" s="339"/>
      <c r="B997" s="299"/>
      <c r="C997" s="293"/>
      <c r="D997" s="330"/>
      <c r="E997" s="23" t="s">
        <v>793</v>
      </c>
      <c r="F997" s="241">
        <v>678</v>
      </c>
      <c r="G997" s="156">
        <v>1341</v>
      </c>
      <c r="H997" s="24">
        <f t="shared" si="58"/>
        <v>1609.2</v>
      </c>
      <c r="I997" s="248"/>
      <c r="J997" s="263"/>
      <c r="K997" s="41"/>
      <c r="L997" s="42"/>
      <c r="M997" s="42"/>
      <c r="N997" s="42"/>
      <c r="O997" s="42"/>
      <c r="P997" s="42"/>
      <c r="Q997" s="42"/>
      <c r="R997" s="261" t="s">
        <v>258</v>
      </c>
      <c r="S997" s="261" t="s">
        <v>259</v>
      </c>
      <c r="T997" s="150">
        <v>1265</v>
      </c>
      <c r="U997" s="152">
        <f t="shared" si="59"/>
        <v>-5.667412378821779E-2</v>
      </c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</row>
    <row r="998" spans="1:232" s="14" customFormat="1" ht="18.75">
      <c r="A998" s="337">
        <v>572</v>
      </c>
      <c r="B998" s="341"/>
      <c r="C998" s="292" t="s">
        <v>508</v>
      </c>
      <c r="D998" s="336"/>
      <c r="E998" s="271"/>
      <c r="F998" s="24"/>
      <c r="G998" s="154"/>
      <c r="H998" s="103"/>
      <c r="I998" s="24"/>
      <c r="J998" s="285"/>
      <c r="K998" s="100"/>
      <c r="L998" s="101"/>
      <c r="M998" s="101"/>
      <c r="N998" s="101"/>
      <c r="O998" s="101"/>
      <c r="P998" s="101"/>
      <c r="Q998" s="101"/>
      <c r="R998" s="92" t="s">
        <v>272</v>
      </c>
      <c r="S998" s="265" t="s">
        <v>273</v>
      </c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  <c r="HW998" s="13"/>
      <c r="HX998" s="13"/>
    </row>
    <row r="999" spans="1:232" s="14" customFormat="1" ht="18.75">
      <c r="A999" s="339"/>
      <c r="B999" s="342"/>
      <c r="C999" s="293"/>
      <c r="D999" s="330"/>
      <c r="E999" s="271"/>
      <c r="F999" s="24"/>
      <c r="G999" s="154"/>
      <c r="H999" s="103"/>
      <c r="I999" s="24"/>
      <c r="J999" s="287"/>
      <c r="K999" s="100"/>
      <c r="L999" s="101"/>
      <c r="M999" s="101"/>
      <c r="N999" s="101"/>
      <c r="O999" s="101"/>
      <c r="P999" s="101"/>
      <c r="Q999" s="101"/>
      <c r="R999" s="92" t="s">
        <v>272</v>
      </c>
      <c r="S999" s="265" t="s">
        <v>273</v>
      </c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  <c r="FN999" s="13"/>
      <c r="FO999" s="13"/>
      <c r="FP999" s="13"/>
      <c r="FQ999" s="13"/>
      <c r="FR999" s="13"/>
      <c r="FS999" s="13"/>
      <c r="FT999" s="13"/>
      <c r="FU999" s="13"/>
      <c r="FV999" s="13"/>
      <c r="FW999" s="13"/>
      <c r="FX999" s="13"/>
      <c r="FY999" s="13"/>
      <c r="FZ999" s="13"/>
      <c r="GA999" s="13"/>
      <c r="GB999" s="13"/>
      <c r="GC999" s="13"/>
      <c r="GD999" s="13"/>
      <c r="GE999" s="13"/>
      <c r="GF999" s="13"/>
      <c r="GG999" s="13"/>
      <c r="GH999" s="13"/>
      <c r="GI999" s="13"/>
      <c r="GJ999" s="13"/>
      <c r="GK999" s="13"/>
      <c r="GL999" s="13"/>
      <c r="GM999" s="13"/>
      <c r="GN999" s="13"/>
      <c r="GO999" s="13"/>
      <c r="GP999" s="13"/>
      <c r="GQ999" s="13"/>
      <c r="GR999" s="13"/>
      <c r="GS999" s="13"/>
      <c r="GT999" s="13"/>
      <c r="GU999" s="13"/>
      <c r="GV999" s="13"/>
      <c r="GW999" s="13"/>
      <c r="GX999" s="13"/>
      <c r="GY999" s="13"/>
      <c r="GZ999" s="13"/>
      <c r="HA999" s="13"/>
      <c r="HB999" s="13"/>
      <c r="HC999" s="13"/>
      <c r="HD999" s="13"/>
      <c r="HE999" s="13"/>
      <c r="HF999" s="13"/>
      <c r="HG999" s="13"/>
      <c r="HH999" s="13"/>
      <c r="HI999" s="13"/>
      <c r="HJ999" s="13"/>
      <c r="HK999" s="13"/>
      <c r="HL999" s="13"/>
      <c r="HM999" s="13"/>
      <c r="HN999" s="13"/>
      <c r="HO999" s="13"/>
      <c r="HP999" s="13"/>
      <c r="HQ999" s="13"/>
      <c r="HR999" s="13"/>
      <c r="HS999" s="13"/>
      <c r="HT999" s="13"/>
      <c r="HU999" s="13"/>
      <c r="HV999" s="13"/>
      <c r="HW999" s="13"/>
      <c r="HX999" s="13"/>
    </row>
    <row r="1000" spans="1:232" s="10" customFormat="1" ht="18.75">
      <c r="A1000" s="256">
        <v>540</v>
      </c>
      <c r="B1000" s="257"/>
      <c r="C1000" s="315" t="s">
        <v>774</v>
      </c>
      <c r="D1000" s="315" t="s">
        <v>8</v>
      </c>
      <c r="E1000" s="271" t="s">
        <v>111</v>
      </c>
      <c r="F1000" s="24">
        <v>3061</v>
      </c>
      <c r="G1000" s="156">
        <v>698</v>
      </c>
      <c r="H1000" s="24">
        <f t="shared" ref="H1000:H1009" si="60">G1000*1.2</f>
        <v>837.6</v>
      </c>
      <c r="I1000" s="24"/>
      <c r="J1000" s="262"/>
      <c r="K1000" s="18"/>
      <c r="L1000" s="19"/>
      <c r="M1000" s="19"/>
      <c r="N1000" s="19"/>
      <c r="O1000" s="19"/>
      <c r="P1000" s="19"/>
      <c r="Q1000" s="19"/>
      <c r="R1000" s="48" t="s">
        <v>277</v>
      </c>
      <c r="S1000" s="20" t="s">
        <v>265</v>
      </c>
      <c r="T1000" s="150">
        <v>640</v>
      </c>
      <c r="U1000" s="152">
        <f t="shared" ref="U1000:U1009" si="61">(T1000/G1000)-1</f>
        <v>-8.3094555873925446E-2</v>
      </c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</row>
    <row r="1001" spans="1:232" s="10" customFormat="1" ht="18.75">
      <c r="A1001" s="256"/>
      <c r="B1001" s="257"/>
      <c r="C1001" s="316"/>
      <c r="D1001" s="316"/>
      <c r="E1001" s="271" t="s">
        <v>110</v>
      </c>
      <c r="F1001" s="24"/>
      <c r="G1001" s="156">
        <v>1056</v>
      </c>
      <c r="H1001" s="24">
        <f t="shared" si="60"/>
        <v>1267.2</v>
      </c>
      <c r="I1001" s="24"/>
      <c r="J1001" s="262"/>
      <c r="K1001" s="18"/>
      <c r="L1001" s="19"/>
      <c r="M1001" s="19"/>
      <c r="N1001" s="19"/>
      <c r="O1001" s="19"/>
      <c r="P1001" s="19"/>
      <c r="Q1001" s="19"/>
      <c r="R1001" s="48"/>
      <c r="S1001" s="20"/>
      <c r="T1001" s="150">
        <v>968</v>
      </c>
      <c r="U1001" s="152">
        <f t="shared" si="61"/>
        <v>-8.333333333333337E-2</v>
      </c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</row>
    <row r="1002" spans="1:232" s="10" customFormat="1" ht="18.75">
      <c r="A1002" s="263">
        <v>541</v>
      </c>
      <c r="B1002" s="257"/>
      <c r="C1002" s="315" t="s">
        <v>775</v>
      </c>
      <c r="D1002" s="315" t="s">
        <v>8</v>
      </c>
      <c r="E1002" s="271" t="s">
        <v>111</v>
      </c>
      <c r="F1002" s="24">
        <v>3052</v>
      </c>
      <c r="G1002" s="156">
        <v>698</v>
      </c>
      <c r="H1002" s="24">
        <f t="shared" si="60"/>
        <v>837.6</v>
      </c>
      <c r="I1002" s="24"/>
      <c r="J1002" s="262"/>
      <c r="K1002" s="41"/>
      <c r="L1002" s="42"/>
      <c r="M1002" s="42"/>
      <c r="N1002" s="42"/>
      <c r="O1002" s="42"/>
      <c r="P1002" s="42"/>
      <c r="Q1002" s="42"/>
      <c r="R1002" s="92" t="s">
        <v>277</v>
      </c>
      <c r="S1002" s="261" t="s">
        <v>265</v>
      </c>
      <c r="T1002" s="150">
        <v>640</v>
      </c>
      <c r="U1002" s="152">
        <f t="shared" si="61"/>
        <v>-8.3094555873925446E-2</v>
      </c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</row>
    <row r="1003" spans="1:232" s="10" customFormat="1" ht="18.75">
      <c r="A1003" s="263"/>
      <c r="B1003" s="257"/>
      <c r="C1003" s="316"/>
      <c r="D1003" s="316"/>
      <c r="E1003" s="271" t="s">
        <v>110</v>
      </c>
      <c r="F1003" s="24"/>
      <c r="G1003" s="156">
        <v>1056</v>
      </c>
      <c r="H1003" s="24">
        <f t="shared" si="60"/>
        <v>1267.2</v>
      </c>
      <c r="I1003" s="24"/>
      <c r="J1003" s="262"/>
      <c r="K1003" s="41"/>
      <c r="L1003" s="42"/>
      <c r="M1003" s="42"/>
      <c r="N1003" s="42"/>
      <c r="O1003" s="42"/>
      <c r="P1003" s="42"/>
      <c r="Q1003" s="42"/>
      <c r="R1003" s="92"/>
      <c r="S1003" s="261"/>
      <c r="T1003" s="150">
        <v>968</v>
      </c>
      <c r="U1003" s="152">
        <f t="shared" si="61"/>
        <v>-8.333333333333337E-2</v>
      </c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</row>
    <row r="1004" spans="1:232" s="14" customFormat="1" ht="18.75">
      <c r="A1004" s="263">
        <v>542</v>
      </c>
      <c r="B1004" s="102"/>
      <c r="C1004" s="315" t="s">
        <v>776</v>
      </c>
      <c r="D1004" s="315" t="s">
        <v>8</v>
      </c>
      <c r="E1004" s="271" t="s">
        <v>111</v>
      </c>
      <c r="F1004" s="24">
        <v>3042</v>
      </c>
      <c r="G1004" s="156">
        <v>698</v>
      </c>
      <c r="H1004" s="24">
        <f t="shared" si="60"/>
        <v>837.6</v>
      </c>
      <c r="I1004" s="24"/>
      <c r="J1004" s="262"/>
      <c r="K1004" s="100"/>
      <c r="L1004" s="101"/>
      <c r="M1004" s="101"/>
      <c r="N1004" s="101"/>
      <c r="O1004" s="101"/>
      <c r="P1004" s="101"/>
      <c r="Q1004" s="101"/>
      <c r="R1004" s="92" t="s">
        <v>277</v>
      </c>
      <c r="S1004" s="261" t="s">
        <v>265</v>
      </c>
      <c r="T1004" s="150">
        <v>640</v>
      </c>
      <c r="U1004" s="152">
        <f t="shared" si="61"/>
        <v>-8.3094555873925446E-2</v>
      </c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  <c r="HW1004" s="13"/>
      <c r="HX1004" s="13"/>
    </row>
    <row r="1005" spans="1:232" s="14" customFormat="1" ht="18.75">
      <c r="A1005" s="263"/>
      <c r="B1005" s="102"/>
      <c r="C1005" s="316"/>
      <c r="D1005" s="316"/>
      <c r="E1005" s="271" t="s">
        <v>110</v>
      </c>
      <c r="F1005" s="24"/>
      <c r="G1005" s="156">
        <v>1056</v>
      </c>
      <c r="H1005" s="24">
        <f t="shared" si="60"/>
        <v>1267.2</v>
      </c>
      <c r="I1005" s="24"/>
      <c r="J1005" s="262"/>
      <c r="K1005" s="100"/>
      <c r="L1005" s="101"/>
      <c r="M1005" s="101"/>
      <c r="N1005" s="101"/>
      <c r="O1005" s="101"/>
      <c r="P1005" s="101"/>
      <c r="Q1005" s="101"/>
      <c r="R1005" s="92"/>
      <c r="S1005" s="261"/>
      <c r="T1005" s="150">
        <v>968</v>
      </c>
      <c r="U1005" s="152">
        <f t="shared" si="61"/>
        <v>-8.333333333333337E-2</v>
      </c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  <c r="FN1005" s="13"/>
      <c r="FO1005" s="13"/>
      <c r="FP1005" s="13"/>
      <c r="FQ1005" s="13"/>
      <c r="FR1005" s="13"/>
      <c r="FS1005" s="13"/>
      <c r="FT1005" s="13"/>
      <c r="FU1005" s="13"/>
      <c r="FV1005" s="13"/>
      <c r="FW1005" s="13"/>
      <c r="FX1005" s="13"/>
      <c r="FY1005" s="13"/>
      <c r="FZ1005" s="13"/>
      <c r="GA1005" s="13"/>
      <c r="GB1005" s="13"/>
      <c r="GC1005" s="13"/>
      <c r="GD1005" s="13"/>
      <c r="GE1005" s="13"/>
      <c r="GF1005" s="13"/>
      <c r="GG1005" s="13"/>
      <c r="GH1005" s="13"/>
      <c r="GI1005" s="13"/>
      <c r="GJ1005" s="13"/>
      <c r="GK1005" s="13"/>
      <c r="GL1005" s="13"/>
      <c r="GM1005" s="13"/>
      <c r="GN1005" s="13"/>
      <c r="GO1005" s="13"/>
      <c r="GP1005" s="13"/>
      <c r="GQ1005" s="13"/>
      <c r="GR1005" s="13"/>
      <c r="GS1005" s="13"/>
      <c r="GT1005" s="13"/>
      <c r="GU1005" s="13"/>
      <c r="GV1005" s="13"/>
      <c r="GW1005" s="13"/>
      <c r="GX1005" s="13"/>
      <c r="GY1005" s="13"/>
      <c r="GZ1005" s="13"/>
      <c r="HA1005" s="13"/>
      <c r="HB1005" s="13"/>
      <c r="HC1005" s="13"/>
      <c r="HD1005" s="13"/>
      <c r="HE1005" s="13"/>
      <c r="HF1005" s="13"/>
      <c r="HG1005" s="13"/>
      <c r="HH1005" s="13"/>
      <c r="HI1005" s="13"/>
      <c r="HJ1005" s="13"/>
      <c r="HK1005" s="13"/>
      <c r="HL1005" s="13"/>
      <c r="HM1005" s="13"/>
      <c r="HN1005" s="13"/>
      <c r="HO1005" s="13"/>
      <c r="HP1005" s="13"/>
      <c r="HQ1005" s="13"/>
      <c r="HR1005" s="13"/>
      <c r="HS1005" s="13"/>
      <c r="HT1005" s="13"/>
      <c r="HU1005" s="13"/>
      <c r="HV1005" s="13"/>
      <c r="HW1005" s="13"/>
      <c r="HX1005" s="13"/>
    </row>
    <row r="1006" spans="1:232" s="14" customFormat="1" ht="18.75">
      <c r="A1006" s="263">
        <v>543</v>
      </c>
      <c r="B1006" s="102"/>
      <c r="C1006" s="315" t="s">
        <v>777</v>
      </c>
      <c r="D1006" s="315" t="s">
        <v>8</v>
      </c>
      <c r="E1006" s="271" t="s">
        <v>111</v>
      </c>
      <c r="F1006" s="24">
        <v>3020</v>
      </c>
      <c r="G1006" s="156">
        <v>698</v>
      </c>
      <c r="H1006" s="24">
        <f t="shared" si="60"/>
        <v>837.6</v>
      </c>
      <c r="I1006" s="24"/>
      <c r="J1006" s="262"/>
      <c r="K1006" s="100"/>
      <c r="L1006" s="101"/>
      <c r="M1006" s="101"/>
      <c r="N1006" s="101"/>
      <c r="O1006" s="101"/>
      <c r="P1006" s="101"/>
      <c r="Q1006" s="101"/>
      <c r="R1006" s="92" t="s">
        <v>277</v>
      </c>
      <c r="S1006" s="261" t="s">
        <v>265</v>
      </c>
      <c r="T1006" s="150">
        <v>640</v>
      </c>
      <c r="U1006" s="152">
        <f t="shared" si="61"/>
        <v>-8.3094555873925446E-2</v>
      </c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  <c r="HW1006" s="13"/>
      <c r="HX1006" s="13"/>
    </row>
    <row r="1007" spans="1:232" s="14" customFormat="1" ht="18.75">
      <c r="A1007" s="263"/>
      <c r="B1007" s="102"/>
      <c r="C1007" s="316"/>
      <c r="D1007" s="316"/>
      <c r="E1007" s="271" t="s">
        <v>110</v>
      </c>
      <c r="F1007" s="24"/>
      <c r="G1007" s="156">
        <v>1056</v>
      </c>
      <c r="H1007" s="24">
        <f t="shared" si="60"/>
        <v>1267.2</v>
      </c>
      <c r="I1007" s="24"/>
      <c r="J1007" s="262"/>
      <c r="K1007" s="100"/>
      <c r="L1007" s="101"/>
      <c r="M1007" s="101"/>
      <c r="N1007" s="101"/>
      <c r="O1007" s="101"/>
      <c r="P1007" s="101"/>
      <c r="Q1007" s="101"/>
      <c r="R1007" s="92"/>
      <c r="S1007" s="261"/>
      <c r="T1007" s="150">
        <v>968</v>
      </c>
      <c r="U1007" s="152">
        <f t="shared" si="61"/>
        <v>-8.333333333333337E-2</v>
      </c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  <c r="HW1007" s="13"/>
      <c r="HX1007" s="13"/>
    </row>
    <row r="1008" spans="1:232" s="14" customFormat="1" ht="18.75">
      <c r="A1008" s="263"/>
      <c r="B1008" s="102"/>
      <c r="C1008" s="315" t="s">
        <v>778</v>
      </c>
      <c r="D1008" s="315" t="s">
        <v>8</v>
      </c>
      <c r="E1008" s="271" t="s">
        <v>111</v>
      </c>
      <c r="F1008" s="24">
        <v>3042</v>
      </c>
      <c r="G1008" s="156">
        <v>207</v>
      </c>
      <c r="H1008" s="24">
        <f t="shared" si="60"/>
        <v>248.39999999999998</v>
      </c>
      <c r="I1008" s="24"/>
      <c r="J1008" s="262"/>
      <c r="K1008" s="100"/>
      <c r="L1008" s="101"/>
      <c r="M1008" s="101"/>
      <c r="N1008" s="101"/>
      <c r="O1008" s="101"/>
      <c r="P1008" s="101"/>
      <c r="Q1008" s="101"/>
      <c r="R1008" s="92"/>
      <c r="S1008" s="261"/>
      <c r="T1008" s="150">
        <v>190</v>
      </c>
      <c r="U1008" s="152">
        <f t="shared" si="61"/>
        <v>-8.2125603864734331E-2</v>
      </c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  <c r="HQ1008" s="13"/>
      <c r="HR1008" s="13"/>
      <c r="HS1008" s="13"/>
      <c r="HT1008" s="13"/>
      <c r="HU1008" s="13"/>
      <c r="HV1008" s="13"/>
      <c r="HW1008" s="13"/>
      <c r="HX1008" s="13"/>
    </row>
    <row r="1009" spans="1:232" s="14" customFormat="1" ht="18.75">
      <c r="A1009" s="263"/>
      <c r="B1009" s="102"/>
      <c r="C1009" s="316"/>
      <c r="D1009" s="316"/>
      <c r="E1009" s="271" t="s">
        <v>110</v>
      </c>
      <c r="F1009" s="24"/>
      <c r="G1009" s="156">
        <v>207</v>
      </c>
      <c r="H1009" s="24">
        <f t="shared" si="60"/>
        <v>248.39999999999998</v>
      </c>
      <c r="I1009" s="24"/>
      <c r="J1009" s="262"/>
      <c r="K1009" s="100"/>
      <c r="L1009" s="101"/>
      <c r="M1009" s="101"/>
      <c r="N1009" s="101"/>
      <c r="O1009" s="101"/>
      <c r="P1009" s="101"/>
      <c r="Q1009" s="101"/>
      <c r="R1009" s="92"/>
      <c r="S1009" s="261"/>
      <c r="T1009" s="150">
        <v>190</v>
      </c>
      <c r="U1009" s="152">
        <f t="shared" si="61"/>
        <v>-8.2125603864734331E-2</v>
      </c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  <c r="FN1009" s="13"/>
      <c r="FO1009" s="13"/>
      <c r="FP1009" s="13"/>
      <c r="FQ1009" s="13"/>
      <c r="FR1009" s="13"/>
      <c r="FS1009" s="13"/>
      <c r="FT1009" s="13"/>
      <c r="FU1009" s="13"/>
      <c r="FV1009" s="13"/>
      <c r="FW1009" s="13"/>
      <c r="FX1009" s="13"/>
      <c r="FY1009" s="13"/>
      <c r="FZ1009" s="13"/>
      <c r="GA1009" s="13"/>
      <c r="GB1009" s="13"/>
      <c r="GC1009" s="13"/>
      <c r="GD1009" s="13"/>
      <c r="GE1009" s="13"/>
      <c r="GF1009" s="13"/>
      <c r="GG1009" s="13"/>
      <c r="GH1009" s="13"/>
      <c r="GI1009" s="13"/>
      <c r="GJ1009" s="13"/>
      <c r="GK1009" s="13"/>
      <c r="GL1009" s="13"/>
      <c r="GM1009" s="13"/>
      <c r="GN1009" s="13"/>
      <c r="GO1009" s="13"/>
      <c r="GP1009" s="13"/>
      <c r="GQ1009" s="13"/>
      <c r="GR1009" s="13"/>
      <c r="GS1009" s="13"/>
      <c r="GT1009" s="13"/>
      <c r="GU1009" s="13"/>
      <c r="GV1009" s="13"/>
      <c r="GW1009" s="13"/>
      <c r="GX1009" s="13"/>
      <c r="GY1009" s="13"/>
      <c r="GZ1009" s="13"/>
      <c r="HA1009" s="13"/>
      <c r="HB1009" s="13"/>
      <c r="HC1009" s="13"/>
      <c r="HD1009" s="13"/>
      <c r="HE1009" s="13"/>
      <c r="HF1009" s="13"/>
      <c r="HG1009" s="13"/>
      <c r="HH1009" s="13"/>
      <c r="HI1009" s="13"/>
      <c r="HJ1009" s="13"/>
      <c r="HK1009" s="13"/>
      <c r="HL1009" s="13"/>
      <c r="HM1009" s="13"/>
      <c r="HN1009" s="13"/>
      <c r="HO1009" s="13"/>
      <c r="HP1009" s="13"/>
      <c r="HQ1009" s="13"/>
      <c r="HR1009" s="13"/>
      <c r="HS1009" s="13"/>
      <c r="HT1009" s="13"/>
      <c r="HU1009" s="13"/>
      <c r="HV1009" s="13"/>
      <c r="HW1009" s="13"/>
      <c r="HX1009" s="13"/>
    </row>
    <row r="1010" spans="1:232" s="14" customFormat="1" ht="18.75" customHeight="1">
      <c r="A1010" s="263">
        <v>573</v>
      </c>
      <c r="B1010" s="258"/>
      <c r="C1010" s="260" t="s">
        <v>525</v>
      </c>
      <c r="D1010" s="237"/>
      <c r="E1010" s="260"/>
      <c r="F1010" s="260"/>
      <c r="G1010" s="156"/>
      <c r="H1010" s="24"/>
      <c r="I1010" s="75"/>
      <c r="J1010" s="260"/>
      <c r="K1010" s="106"/>
      <c r="L1010" s="101"/>
      <c r="M1010" s="101"/>
      <c r="N1010" s="101"/>
      <c r="O1010" s="101"/>
      <c r="P1010" s="101"/>
      <c r="Q1010" s="101"/>
      <c r="R1010" s="265" t="s">
        <v>132</v>
      </c>
      <c r="S1010" s="265" t="s">
        <v>275</v>
      </c>
      <c r="T1010" s="150"/>
      <c r="U1010" s="152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  <c r="GU1010" s="13"/>
      <c r="GV1010" s="13"/>
      <c r="GW1010" s="13"/>
      <c r="GX1010" s="13"/>
      <c r="GY1010" s="13"/>
      <c r="GZ1010" s="13"/>
      <c r="HA1010" s="13"/>
      <c r="HB1010" s="13"/>
      <c r="HC1010" s="13"/>
      <c r="HD1010" s="13"/>
      <c r="HE1010" s="13"/>
      <c r="HF1010" s="13"/>
      <c r="HG1010" s="13"/>
      <c r="HH1010" s="13"/>
      <c r="HI1010" s="13"/>
      <c r="HJ1010" s="13"/>
      <c r="HK1010" s="13"/>
      <c r="HL1010" s="13"/>
      <c r="HM1010" s="13"/>
      <c r="HN1010" s="13"/>
      <c r="HO1010" s="13"/>
      <c r="HP1010" s="13"/>
      <c r="HQ1010" s="13"/>
      <c r="HR1010" s="13"/>
      <c r="HS1010" s="13"/>
      <c r="HT1010" s="13"/>
      <c r="HU1010" s="13"/>
      <c r="HV1010" s="13"/>
      <c r="HW1010" s="13"/>
      <c r="HX1010" s="13"/>
    </row>
    <row r="1011" spans="1:232" s="14" customFormat="1" ht="18.75" customHeight="1">
      <c r="A1011" s="263"/>
      <c r="B1011" s="258"/>
      <c r="C1011" s="260" t="s">
        <v>501</v>
      </c>
      <c r="D1011" s="237" t="s">
        <v>499</v>
      </c>
      <c r="E1011" s="271" t="s">
        <v>113</v>
      </c>
      <c r="F1011" s="24">
        <v>800</v>
      </c>
      <c r="G1011" s="156">
        <v>1436</v>
      </c>
      <c r="H1011" s="24">
        <f>G1011*1.2</f>
        <v>1723.2</v>
      </c>
      <c r="I1011" s="75"/>
      <c r="J1011" s="260"/>
      <c r="K1011" s="106"/>
      <c r="L1011" s="101"/>
      <c r="M1011" s="101"/>
      <c r="N1011" s="101"/>
      <c r="O1011" s="101"/>
      <c r="P1011" s="101"/>
      <c r="Q1011" s="101"/>
      <c r="R1011" s="265"/>
      <c r="S1011" s="265"/>
      <c r="T1011" s="150"/>
      <c r="U1011" s="152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  <c r="GX1011" s="13"/>
      <c r="GY1011" s="13"/>
      <c r="GZ1011" s="13"/>
      <c r="HA1011" s="13"/>
      <c r="HB1011" s="13"/>
      <c r="HC1011" s="13"/>
      <c r="HD1011" s="13"/>
      <c r="HE1011" s="13"/>
      <c r="HF1011" s="13"/>
      <c r="HG1011" s="13"/>
      <c r="HH1011" s="13"/>
      <c r="HI1011" s="13"/>
      <c r="HJ1011" s="13"/>
      <c r="HK1011" s="13"/>
      <c r="HL1011" s="13"/>
      <c r="HM1011" s="13"/>
      <c r="HN1011" s="13"/>
      <c r="HO1011" s="13"/>
      <c r="HP1011" s="13"/>
      <c r="HQ1011" s="13"/>
      <c r="HR1011" s="13"/>
      <c r="HS1011" s="13"/>
      <c r="HT1011" s="13"/>
      <c r="HU1011" s="13"/>
      <c r="HV1011" s="13"/>
      <c r="HW1011" s="13"/>
      <c r="HX1011" s="13"/>
    </row>
    <row r="1012" spans="1:232" s="14" customFormat="1" ht="18.75" customHeight="1">
      <c r="A1012" s="263"/>
      <c r="B1012" s="258"/>
      <c r="C1012" s="260" t="s">
        <v>831</v>
      </c>
      <c r="D1012" s="260"/>
      <c r="E1012" s="260"/>
      <c r="F1012" s="260"/>
      <c r="G1012" s="260"/>
      <c r="H1012" s="260"/>
      <c r="I1012" s="218"/>
      <c r="J1012" s="218"/>
      <c r="K1012" s="106"/>
      <c r="L1012" s="101"/>
      <c r="M1012" s="101"/>
      <c r="N1012" s="101"/>
      <c r="O1012" s="101"/>
      <c r="P1012" s="101"/>
      <c r="Q1012" s="101"/>
      <c r="R1012" s="265"/>
      <c r="S1012" s="265"/>
      <c r="T1012" s="150"/>
      <c r="U1012" s="152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  <c r="GX1012" s="13"/>
      <c r="GY1012" s="13"/>
      <c r="GZ1012" s="13"/>
      <c r="HA1012" s="13"/>
      <c r="HB1012" s="13"/>
      <c r="HC1012" s="13"/>
      <c r="HD1012" s="13"/>
      <c r="HE1012" s="13"/>
      <c r="HF1012" s="13"/>
      <c r="HG1012" s="13"/>
      <c r="HH1012" s="13"/>
      <c r="HI1012" s="13"/>
      <c r="HJ1012" s="13"/>
      <c r="HK1012" s="13"/>
      <c r="HL1012" s="13"/>
      <c r="HM1012" s="13"/>
      <c r="HN1012" s="13"/>
      <c r="HO1012" s="13"/>
      <c r="HP1012" s="13"/>
      <c r="HQ1012" s="13"/>
      <c r="HR1012" s="13"/>
      <c r="HS1012" s="13"/>
      <c r="HT1012" s="13"/>
      <c r="HU1012" s="13"/>
      <c r="HV1012" s="13"/>
      <c r="HW1012" s="13"/>
      <c r="HX1012" s="13"/>
    </row>
    <row r="1013" spans="1:232" s="14" customFormat="1" ht="119.25" customHeight="1">
      <c r="A1013" s="263"/>
      <c r="B1013" s="258"/>
      <c r="C1013" s="90" t="s">
        <v>818</v>
      </c>
      <c r="D1013" s="271" t="s">
        <v>5</v>
      </c>
      <c r="E1013" s="23" t="s">
        <v>111</v>
      </c>
      <c r="F1013" s="24">
        <v>675</v>
      </c>
      <c r="G1013" s="176">
        <v>12269</v>
      </c>
      <c r="H1013" s="176">
        <f t="shared" ref="H1013:H1017" si="62">G1013*1.2</f>
        <v>14722.8</v>
      </c>
      <c r="I1013" s="103"/>
      <c r="J1013" s="275" t="s">
        <v>822</v>
      </c>
      <c r="K1013" s="106"/>
      <c r="L1013" s="101"/>
      <c r="M1013" s="101"/>
      <c r="N1013" s="101"/>
      <c r="O1013" s="101"/>
      <c r="P1013" s="101"/>
      <c r="Q1013" s="101"/>
      <c r="R1013" s="265"/>
      <c r="S1013" s="265"/>
      <c r="T1013" s="150"/>
      <c r="U1013" s="152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  <c r="GU1013" s="13"/>
      <c r="GV1013" s="13"/>
      <c r="GW1013" s="13"/>
      <c r="GX1013" s="13"/>
      <c r="GY1013" s="13"/>
      <c r="GZ1013" s="13"/>
      <c r="HA1013" s="13"/>
      <c r="HB1013" s="13"/>
      <c r="HC1013" s="13"/>
      <c r="HD1013" s="13"/>
      <c r="HE1013" s="13"/>
      <c r="HF1013" s="13"/>
      <c r="HG1013" s="13"/>
      <c r="HH1013" s="13"/>
      <c r="HI1013" s="13"/>
      <c r="HJ1013" s="13"/>
      <c r="HK1013" s="13"/>
      <c r="HL1013" s="13"/>
      <c r="HM1013" s="13"/>
      <c r="HN1013" s="13"/>
      <c r="HO1013" s="13"/>
      <c r="HP1013" s="13"/>
      <c r="HQ1013" s="13"/>
      <c r="HR1013" s="13"/>
      <c r="HS1013" s="13"/>
      <c r="HT1013" s="13"/>
      <c r="HU1013" s="13"/>
      <c r="HV1013" s="13"/>
      <c r="HW1013" s="13"/>
      <c r="HX1013" s="13"/>
    </row>
    <row r="1014" spans="1:232" s="14" customFormat="1" ht="63.75" customHeight="1">
      <c r="A1014" s="263"/>
      <c r="B1014" s="258"/>
      <c r="C1014" s="315" t="s">
        <v>819</v>
      </c>
      <c r="D1014" s="336" t="s">
        <v>5</v>
      </c>
      <c r="E1014" s="23" t="s">
        <v>111</v>
      </c>
      <c r="F1014" s="24">
        <v>667</v>
      </c>
      <c r="G1014" s="176">
        <v>3451</v>
      </c>
      <c r="H1014" s="176">
        <f t="shared" si="62"/>
        <v>4141.2</v>
      </c>
      <c r="I1014" s="103"/>
      <c r="J1014" s="327" t="s">
        <v>841</v>
      </c>
      <c r="K1014" s="106"/>
      <c r="L1014" s="101"/>
      <c r="M1014" s="101"/>
      <c r="N1014" s="101"/>
      <c r="O1014" s="101"/>
      <c r="P1014" s="101"/>
      <c r="Q1014" s="101"/>
      <c r="R1014" s="265"/>
      <c r="S1014" s="265"/>
      <c r="T1014" s="150"/>
      <c r="U1014" s="152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  <c r="GU1014" s="13"/>
      <c r="GV1014" s="13"/>
      <c r="GW1014" s="13"/>
      <c r="GX1014" s="13"/>
      <c r="GY1014" s="13"/>
      <c r="GZ1014" s="13"/>
      <c r="HA1014" s="13"/>
      <c r="HB1014" s="13"/>
      <c r="HC1014" s="13"/>
      <c r="HD1014" s="13"/>
      <c r="HE1014" s="13"/>
      <c r="HF1014" s="13"/>
      <c r="HG1014" s="13"/>
      <c r="HH1014" s="13"/>
      <c r="HI1014" s="13"/>
      <c r="HJ1014" s="13"/>
      <c r="HK1014" s="13"/>
      <c r="HL1014" s="13"/>
      <c r="HM1014" s="13"/>
      <c r="HN1014" s="13"/>
      <c r="HO1014" s="13"/>
      <c r="HP1014" s="13"/>
      <c r="HQ1014" s="13"/>
      <c r="HR1014" s="13"/>
      <c r="HS1014" s="13"/>
      <c r="HT1014" s="13"/>
      <c r="HU1014" s="13"/>
      <c r="HV1014" s="13"/>
      <c r="HW1014" s="13"/>
      <c r="HX1014" s="13"/>
    </row>
    <row r="1015" spans="1:232" s="14" customFormat="1" ht="51" customHeight="1">
      <c r="A1015" s="263"/>
      <c r="B1015" s="258"/>
      <c r="C1015" s="316"/>
      <c r="D1015" s="330"/>
      <c r="E1015" s="23" t="s">
        <v>110</v>
      </c>
      <c r="F1015" s="24">
        <v>675</v>
      </c>
      <c r="G1015" s="176">
        <v>4381</v>
      </c>
      <c r="H1015" s="176">
        <f t="shared" si="62"/>
        <v>5257.2</v>
      </c>
      <c r="I1015" s="103"/>
      <c r="J1015" s="328"/>
      <c r="K1015" s="106"/>
      <c r="L1015" s="101"/>
      <c r="M1015" s="101"/>
      <c r="N1015" s="101"/>
      <c r="O1015" s="101"/>
      <c r="P1015" s="101"/>
      <c r="Q1015" s="101"/>
      <c r="R1015" s="265"/>
      <c r="S1015" s="265"/>
      <c r="T1015" s="150"/>
      <c r="U1015" s="152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  <c r="GX1015" s="13"/>
      <c r="GY1015" s="13"/>
      <c r="GZ1015" s="13"/>
      <c r="HA1015" s="13"/>
      <c r="HB1015" s="13"/>
      <c r="HC1015" s="13"/>
      <c r="HD1015" s="13"/>
      <c r="HE1015" s="13"/>
      <c r="HF1015" s="13"/>
      <c r="HG1015" s="13"/>
      <c r="HH1015" s="13"/>
      <c r="HI1015" s="13"/>
      <c r="HJ1015" s="13"/>
      <c r="HK1015" s="13"/>
      <c r="HL1015" s="13"/>
      <c r="HM1015" s="13"/>
      <c r="HN1015" s="13"/>
      <c r="HO1015" s="13"/>
      <c r="HP1015" s="13"/>
      <c r="HQ1015" s="13"/>
      <c r="HR1015" s="13"/>
      <c r="HS1015" s="13"/>
      <c r="HT1015" s="13"/>
      <c r="HU1015" s="13"/>
      <c r="HV1015" s="13"/>
      <c r="HW1015" s="13"/>
      <c r="HX1015" s="13"/>
    </row>
    <row r="1016" spans="1:232" s="14" customFormat="1" ht="48.75" customHeight="1">
      <c r="A1016" s="263"/>
      <c r="B1016" s="258"/>
      <c r="C1016" s="315" t="s">
        <v>819</v>
      </c>
      <c r="D1016" s="329" t="s">
        <v>5</v>
      </c>
      <c r="E1016" s="23" t="s">
        <v>111</v>
      </c>
      <c r="F1016" s="24">
        <v>667</v>
      </c>
      <c r="G1016" s="176">
        <v>1463</v>
      </c>
      <c r="H1016" s="176">
        <f t="shared" si="62"/>
        <v>1755.6</v>
      </c>
      <c r="I1016" s="103"/>
      <c r="J1016" s="327" t="s">
        <v>820</v>
      </c>
      <c r="K1016" s="106"/>
      <c r="L1016" s="101"/>
      <c r="M1016" s="101"/>
      <c r="N1016" s="101"/>
      <c r="O1016" s="101"/>
      <c r="P1016" s="101"/>
      <c r="Q1016" s="101"/>
      <c r="R1016" s="265"/>
      <c r="S1016" s="265"/>
      <c r="T1016" s="150"/>
      <c r="U1016" s="152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  <c r="GU1016" s="13"/>
      <c r="GV1016" s="13"/>
      <c r="GW1016" s="13"/>
      <c r="GX1016" s="13"/>
      <c r="GY1016" s="13"/>
      <c r="GZ1016" s="13"/>
      <c r="HA1016" s="13"/>
      <c r="HB1016" s="13"/>
      <c r="HC1016" s="13"/>
      <c r="HD1016" s="13"/>
      <c r="HE1016" s="13"/>
      <c r="HF1016" s="13"/>
      <c r="HG1016" s="13"/>
      <c r="HH1016" s="13"/>
      <c r="HI1016" s="13"/>
      <c r="HJ1016" s="13"/>
      <c r="HK1016" s="13"/>
      <c r="HL1016" s="13"/>
      <c r="HM1016" s="13"/>
      <c r="HN1016" s="13"/>
      <c r="HO1016" s="13"/>
      <c r="HP1016" s="13"/>
      <c r="HQ1016" s="13"/>
      <c r="HR1016" s="13"/>
      <c r="HS1016" s="13"/>
      <c r="HT1016" s="13"/>
      <c r="HU1016" s="13"/>
      <c r="HV1016" s="13"/>
      <c r="HW1016" s="13"/>
      <c r="HX1016" s="13"/>
    </row>
    <row r="1017" spans="1:232" s="14" customFormat="1" ht="52.5" customHeight="1">
      <c r="A1017" s="263"/>
      <c r="B1017" s="258"/>
      <c r="C1017" s="316"/>
      <c r="D1017" s="330"/>
      <c r="E1017" s="23" t="s">
        <v>110</v>
      </c>
      <c r="F1017" s="24">
        <v>675</v>
      </c>
      <c r="G1017" s="176">
        <v>1463</v>
      </c>
      <c r="H1017" s="176">
        <f t="shared" si="62"/>
        <v>1755.6</v>
      </c>
      <c r="I1017" s="103"/>
      <c r="J1017" s="328"/>
      <c r="K1017" s="106"/>
      <c r="L1017" s="101"/>
      <c r="M1017" s="101"/>
      <c r="N1017" s="101"/>
      <c r="O1017" s="101"/>
      <c r="P1017" s="101"/>
      <c r="Q1017" s="101"/>
      <c r="R1017" s="265"/>
      <c r="S1017" s="265"/>
      <c r="T1017" s="150"/>
      <c r="U1017" s="152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  <c r="GX1017" s="13"/>
      <c r="GY1017" s="13"/>
      <c r="GZ1017" s="13"/>
      <c r="HA1017" s="13"/>
      <c r="HB1017" s="13"/>
      <c r="HC1017" s="13"/>
      <c r="HD1017" s="13"/>
      <c r="HE1017" s="13"/>
      <c r="HF1017" s="13"/>
      <c r="HG1017" s="13"/>
      <c r="HH1017" s="13"/>
      <c r="HI1017" s="13"/>
      <c r="HJ1017" s="13"/>
      <c r="HK1017" s="13"/>
      <c r="HL1017" s="13"/>
      <c r="HM1017" s="13"/>
      <c r="HN1017" s="13"/>
      <c r="HO1017" s="13"/>
      <c r="HP1017" s="13"/>
      <c r="HQ1017" s="13"/>
      <c r="HR1017" s="13"/>
      <c r="HS1017" s="13"/>
      <c r="HT1017" s="13"/>
      <c r="HU1017" s="13"/>
      <c r="HV1017" s="13"/>
      <c r="HW1017" s="13"/>
      <c r="HX1017" s="13"/>
    </row>
    <row r="1018" spans="1:232" s="14" customFormat="1" ht="18.75" customHeight="1">
      <c r="A1018" s="263">
        <v>574</v>
      </c>
      <c r="B1018" s="258"/>
      <c r="C1018" s="154"/>
      <c r="D1018" s="154"/>
      <c r="E1018" s="154"/>
      <c r="F1018" s="154"/>
      <c r="G1018" s="154"/>
      <c r="H1018" s="154"/>
      <c r="I1018" s="24"/>
      <c r="J1018" s="107"/>
      <c r="K1018" s="106"/>
      <c r="L1018" s="101"/>
      <c r="M1018" s="101"/>
      <c r="N1018" s="101"/>
      <c r="O1018" s="101"/>
      <c r="P1018" s="101"/>
      <c r="Q1018" s="101"/>
      <c r="R1018" s="265"/>
      <c r="S1018" s="265"/>
      <c r="T1018" s="150">
        <v>1318</v>
      </c>
      <c r="U1018" s="152">
        <f>(T1018/G1011)-1</f>
        <v>-8.2172701949860705E-2</v>
      </c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  <c r="GX1018" s="13"/>
      <c r="GY1018" s="13"/>
      <c r="GZ1018" s="13"/>
      <c r="HA1018" s="13"/>
      <c r="HB1018" s="13"/>
      <c r="HC1018" s="13"/>
      <c r="HD1018" s="13"/>
      <c r="HE1018" s="13"/>
      <c r="HF1018" s="13"/>
      <c r="HG1018" s="13"/>
      <c r="HH1018" s="13"/>
      <c r="HI1018" s="13"/>
      <c r="HJ1018" s="13"/>
      <c r="HK1018" s="13"/>
      <c r="HL1018" s="13"/>
      <c r="HM1018" s="13"/>
      <c r="HN1018" s="13"/>
      <c r="HO1018" s="13"/>
      <c r="HP1018" s="13"/>
      <c r="HQ1018" s="13"/>
      <c r="HR1018" s="13"/>
      <c r="HS1018" s="13"/>
      <c r="HT1018" s="13"/>
      <c r="HU1018" s="13"/>
      <c r="HV1018" s="13"/>
      <c r="HW1018" s="13"/>
      <c r="HX1018" s="13"/>
    </row>
    <row r="1019" spans="1:232" s="10" customFormat="1" ht="18.75">
      <c r="A1019" s="256">
        <v>575</v>
      </c>
      <c r="B1019" s="22" t="s">
        <v>476</v>
      </c>
      <c r="C1019" s="331" t="s">
        <v>230</v>
      </c>
      <c r="D1019" s="332"/>
      <c r="E1019" s="332"/>
      <c r="F1019" s="332"/>
      <c r="G1019" s="332"/>
      <c r="H1019" s="332"/>
      <c r="I1019" s="332"/>
      <c r="J1019" s="333"/>
      <c r="K1019" s="57"/>
      <c r="L1019" s="19"/>
      <c r="M1019" s="19"/>
      <c r="N1019" s="19"/>
      <c r="O1019" s="19"/>
      <c r="P1019" s="19"/>
      <c r="Q1019" s="19"/>
      <c r="R1019" s="20"/>
      <c r="S1019" s="20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</row>
    <row r="1020" spans="1:232" s="10" customFormat="1" ht="18.75" customHeight="1">
      <c r="A1020" s="215">
        <v>576</v>
      </c>
      <c r="B1020" s="257"/>
      <c r="C1020" s="230" t="s">
        <v>520</v>
      </c>
      <c r="D1020" s="231"/>
      <c r="E1020" s="231"/>
      <c r="F1020" s="231"/>
      <c r="G1020" s="91"/>
      <c r="H1020" s="91"/>
      <c r="I1020" s="91"/>
      <c r="J1020" s="232"/>
      <c r="K1020" s="46"/>
      <c r="L1020" s="19"/>
      <c r="M1020" s="19"/>
      <c r="N1020" s="19"/>
      <c r="O1020" s="19"/>
      <c r="P1020" s="19"/>
      <c r="Q1020" s="19"/>
      <c r="R1020" s="20" t="s">
        <v>276</v>
      </c>
      <c r="S1020" s="20" t="s">
        <v>274</v>
      </c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</row>
    <row r="1021" spans="1:232" s="10" customFormat="1" ht="18.75" hidden="1" customHeight="1">
      <c r="A1021" s="233">
        <v>578</v>
      </c>
      <c r="B1021" s="108"/>
      <c r="C1021" s="90" t="s">
        <v>523</v>
      </c>
      <c r="D1021" s="90" t="s">
        <v>8</v>
      </c>
      <c r="E1021" s="252" t="s">
        <v>113</v>
      </c>
      <c r="F1021" s="24">
        <v>7211</v>
      </c>
      <c r="G1021" s="156">
        <f t="shared" ref="G1021:G1026" si="63">F1021*1.06</f>
        <v>7643.6600000000008</v>
      </c>
      <c r="H1021" s="24">
        <f t="shared" ref="H1021:H1029" si="64">G1021*1.2</f>
        <v>9172.3919999999998</v>
      </c>
      <c r="I1021" s="24"/>
      <c r="J1021" s="262" t="s">
        <v>188</v>
      </c>
      <c r="K1021" s="105"/>
      <c r="L1021" s="42"/>
      <c r="M1021" s="42"/>
      <c r="N1021" s="42"/>
      <c r="O1021" s="42"/>
      <c r="P1021" s="42"/>
      <c r="Q1021" s="42"/>
      <c r="R1021" s="261" t="s">
        <v>276</v>
      </c>
      <c r="S1021" s="261" t="s">
        <v>274</v>
      </c>
      <c r="T1021" s="150"/>
      <c r="U1021" s="152">
        <f>(T1021/G1021)-1</f>
        <v>-1</v>
      </c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</row>
    <row r="1022" spans="1:232" s="10" customFormat="1" ht="18.75">
      <c r="A1022" s="263">
        <v>579</v>
      </c>
      <c r="B1022" s="108"/>
      <c r="C1022" s="90" t="s">
        <v>524</v>
      </c>
      <c r="D1022" s="90" t="s">
        <v>8</v>
      </c>
      <c r="E1022" s="252" t="s">
        <v>113</v>
      </c>
      <c r="F1022" s="24">
        <v>6283</v>
      </c>
      <c r="G1022" s="156">
        <v>8865</v>
      </c>
      <c r="H1022" s="24">
        <f t="shared" si="64"/>
        <v>10638</v>
      </c>
      <c r="I1022" s="24"/>
      <c r="J1022" s="262" t="s">
        <v>188</v>
      </c>
      <c r="K1022" s="105"/>
      <c r="L1022" s="42"/>
      <c r="M1022" s="42"/>
      <c r="N1022" s="42"/>
      <c r="O1022" s="42"/>
      <c r="P1022" s="42"/>
      <c r="Q1022" s="42"/>
      <c r="R1022" s="261" t="s">
        <v>276</v>
      </c>
      <c r="S1022" s="261" t="s">
        <v>274</v>
      </c>
      <c r="T1022" s="150">
        <v>8363</v>
      </c>
      <c r="U1022" s="152">
        <f>(T1022/G1022)-1</f>
        <v>-5.6627185561195725E-2</v>
      </c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</row>
    <row r="1023" spans="1:232" s="10" customFormat="1" ht="18.75" customHeight="1">
      <c r="A1023" s="215">
        <v>580</v>
      </c>
      <c r="B1023" s="125"/>
      <c r="C1023" s="230" t="s">
        <v>521</v>
      </c>
      <c r="D1023" s="231"/>
      <c r="E1023" s="231"/>
      <c r="F1023" s="231"/>
      <c r="G1023" s="156"/>
      <c r="H1023" s="24"/>
      <c r="I1023" s="91"/>
      <c r="J1023" s="232"/>
      <c r="K1023" s="46"/>
      <c r="L1023" s="19"/>
      <c r="M1023" s="19"/>
      <c r="N1023" s="19"/>
      <c r="O1023" s="19"/>
      <c r="P1023" s="19"/>
      <c r="Q1023" s="19"/>
      <c r="R1023" s="20"/>
      <c r="S1023" s="20"/>
      <c r="T1023" s="150"/>
      <c r="U1023" s="15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</row>
    <row r="1024" spans="1:232" s="2" customFormat="1" ht="18.75">
      <c r="A1024" s="256">
        <v>581</v>
      </c>
      <c r="B1024" s="257"/>
      <c r="C1024" s="272" t="s">
        <v>3</v>
      </c>
      <c r="D1024" s="63" t="s">
        <v>8</v>
      </c>
      <c r="E1024" s="23" t="s">
        <v>113</v>
      </c>
      <c r="F1024" s="24">
        <v>3048</v>
      </c>
      <c r="G1024" s="156">
        <v>3909</v>
      </c>
      <c r="H1024" s="24">
        <f t="shared" si="64"/>
        <v>4690.8</v>
      </c>
      <c r="I1024" s="24"/>
      <c r="J1024" s="262" t="s">
        <v>176</v>
      </c>
      <c r="K1024" s="46"/>
      <c r="L1024" s="19"/>
      <c r="M1024" s="19"/>
      <c r="N1024" s="19"/>
      <c r="O1024" s="19"/>
      <c r="P1024" s="19"/>
      <c r="Q1024" s="19"/>
      <c r="R1024" s="20" t="s">
        <v>276</v>
      </c>
      <c r="S1024" s="20" t="s">
        <v>274</v>
      </c>
      <c r="T1024" s="150">
        <v>3688</v>
      </c>
      <c r="U1024" s="152">
        <f>(T1024/G1024)-1</f>
        <v>-5.6536198516244585E-2</v>
      </c>
    </row>
    <row r="1025" spans="1:232" s="10" customFormat="1" ht="18.75">
      <c r="A1025" s="233">
        <v>582</v>
      </c>
      <c r="B1025" s="22"/>
      <c r="C1025" s="90" t="s">
        <v>522</v>
      </c>
      <c r="D1025" s="90" t="s">
        <v>8</v>
      </c>
      <c r="E1025" s="252" t="s">
        <v>113</v>
      </c>
      <c r="F1025" s="24">
        <v>3048</v>
      </c>
      <c r="G1025" s="156">
        <v>4291</v>
      </c>
      <c r="H1025" s="24">
        <f t="shared" si="64"/>
        <v>5149.2</v>
      </c>
      <c r="I1025" s="24"/>
      <c r="J1025" s="262" t="s">
        <v>176</v>
      </c>
      <c r="K1025" s="105"/>
      <c r="L1025" s="42"/>
      <c r="M1025" s="42"/>
      <c r="N1025" s="42"/>
      <c r="O1025" s="42"/>
      <c r="P1025" s="42"/>
      <c r="Q1025" s="42"/>
      <c r="R1025" s="261" t="s">
        <v>276</v>
      </c>
      <c r="S1025" s="261" t="s">
        <v>274</v>
      </c>
      <c r="T1025" s="150">
        <v>4048</v>
      </c>
      <c r="U1025" s="152">
        <f>(T1025/G1025)-1</f>
        <v>-5.6630156140759724E-2</v>
      </c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</row>
    <row r="1026" spans="1:232" s="10" customFormat="1" ht="18.75" hidden="1" customHeight="1">
      <c r="A1026" s="263">
        <v>583</v>
      </c>
      <c r="B1026" s="109"/>
      <c r="C1026" s="90" t="s">
        <v>523</v>
      </c>
      <c r="D1026" s="90" t="s">
        <v>8</v>
      </c>
      <c r="E1026" s="252" t="s">
        <v>113</v>
      </c>
      <c r="F1026" s="24">
        <v>3048</v>
      </c>
      <c r="G1026" s="156">
        <f t="shared" si="63"/>
        <v>3230.88</v>
      </c>
      <c r="H1026" s="24">
        <f t="shared" si="64"/>
        <v>3877.056</v>
      </c>
      <c r="I1026" s="24"/>
      <c r="J1026" s="262" t="s">
        <v>176</v>
      </c>
      <c r="K1026" s="105"/>
      <c r="L1026" s="42"/>
      <c r="M1026" s="42"/>
      <c r="N1026" s="42"/>
      <c r="O1026" s="42"/>
      <c r="P1026" s="42"/>
      <c r="Q1026" s="42"/>
      <c r="R1026" s="261" t="s">
        <v>276</v>
      </c>
      <c r="S1026" s="261" t="s">
        <v>274</v>
      </c>
      <c r="T1026" s="150"/>
      <c r="U1026" s="152">
        <f>(T1026/G1026)-1</f>
        <v>-1</v>
      </c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</row>
    <row r="1027" spans="1:232" s="10" customFormat="1" ht="18.75">
      <c r="A1027" s="233">
        <v>584</v>
      </c>
      <c r="B1027" s="109"/>
      <c r="C1027" s="90" t="s">
        <v>524</v>
      </c>
      <c r="D1027" s="90" t="s">
        <v>8</v>
      </c>
      <c r="E1027" s="252" t="s">
        <v>113</v>
      </c>
      <c r="F1027" s="24">
        <v>3048</v>
      </c>
      <c r="G1027" s="156">
        <v>4300</v>
      </c>
      <c r="H1027" s="24">
        <f t="shared" si="64"/>
        <v>5160</v>
      </c>
      <c r="I1027" s="24"/>
      <c r="J1027" s="262" t="s">
        <v>176</v>
      </c>
      <c r="K1027" s="105"/>
      <c r="L1027" s="42"/>
      <c r="M1027" s="42"/>
      <c r="N1027" s="42"/>
      <c r="O1027" s="42"/>
      <c r="P1027" s="42"/>
      <c r="Q1027" s="42"/>
      <c r="R1027" s="261" t="s">
        <v>276</v>
      </c>
      <c r="S1027" s="261" t="s">
        <v>274</v>
      </c>
      <c r="T1027" s="150">
        <v>4057</v>
      </c>
      <c r="U1027" s="152">
        <f>(T1027/G1027)-1</f>
        <v>-5.6511627906976725E-2</v>
      </c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</row>
    <row r="1028" spans="1:232" s="14" customFormat="1" ht="18.75" customHeight="1">
      <c r="A1028" s="256">
        <v>585</v>
      </c>
      <c r="B1028" s="258"/>
      <c r="C1028" s="89" t="s">
        <v>183</v>
      </c>
      <c r="D1028" s="117"/>
      <c r="E1028" s="117"/>
      <c r="F1028" s="117"/>
      <c r="G1028" s="156"/>
      <c r="H1028" s="24"/>
      <c r="I1028" s="91"/>
      <c r="J1028" s="273"/>
      <c r="K1028" s="56"/>
      <c r="L1028" s="51"/>
      <c r="M1028" s="51"/>
      <c r="N1028" s="51"/>
      <c r="O1028" s="51"/>
      <c r="P1028" s="51"/>
      <c r="Q1028" s="51"/>
      <c r="R1028" s="49"/>
      <c r="S1028" s="49"/>
      <c r="T1028" s="150"/>
      <c r="U1028" s="152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  <c r="GU1028" s="13"/>
      <c r="GV1028" s="13"/>
      <c r="GW1028" s="13"/>
      <c r="GX1028" s="13"/>
      <c r="GY1028" s="13"/>
      <c r="GZ1028" s="13"/>
      <c r="HA1028" s="13"/>
      <c r="HB1028" s="13"/>
      <c r="HC1028" s="13"/>
      <c r="HD1028" s="13"/>
      <c r="HE1028" s="13"/>
      <c r="HF1028" s="13"/>
      <c r="HG1028" s="13"/>
      <c r="HH1028" s="13"/>
      <c r="HI1028" s="13"/>
      <c r="HJ1028" s="13"/>
      <c r="HK1028" s="13"/>
      <c r="HL1028" s="13"/>
      <c r="HM1028" s="13"/>
      <c r="HN1028" s="13"/>
      <c r="HO1028" s="13"/>
      <c r="HP1028" s="13"/>
      <c r="HQ1028" s="13"/>
      <c r="HR1028" s="13"/>
      <c r="HS1028" s="13"/>
      <c r="HT1028" s="13"/>
      <c r="HU1028" s="13"/>
      <c r="HV1028" s="13"/>
      <c r="HW1028" s="13"/>
      <c r="HX1028" s="13"/>
    </row>
    <row r="1029" spans="1:232" s="14" customFormat="1" ht="18.75">
      <c r="A1029" s="215">
        <v>586</v>
      </c>
      <c r="B1029" s="258"/>
      <c r="C1029" s="272" t="s">
        <v>1</v>
      </c>
      <c r="D1029" s="237" t="s">
        <v>8</v>
      </c>
      <c r="E1029" s="271" t="s">
        <v>113</v>
      </c>
      <c r="F1029" s="24">
        <v>4661</v>
      </c>
      <c r="G1029" s="156">
        <v>5980</v>
      </c>
      <c r="H1029" s="24">
        <f t="shared" si="64"/>
        <v>7176</v>
      </c>
      <c r="I1029" s="24"/>
      <c r="J1029" s="262" t="s">
        <v>184</v>
      </c>
      <c r="K1029" s="56"/>
      <c r="L1029" s="51"/>
      <c r="M1029" s="51"/>
      <c r="N1029" s="51"/>
      <c r="O1029" s="51"/>
      <c r="P1029" s="51"/>
      <c r="Q1029" s="51"/>
      <c r="R1029" s="47" t="s">
        <v>182</v>
      </c>
      <c r="S1029" s="47" t="s">
        <v>274</v>
      </c>
      <c r="T1029" s="150">
        <v>5641</v>
      </c>
      <c r="U1029" s="152">
        <f>(T1029/G1029)-1</f>
        <v>-5.6688963210702381E-2</v>
      </c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  <c r="FN1029" s="13"/>
      <c r="FO1029" s="13"/>
      <c r="FP1029" s="13"/>
      <c r="FQ1029" s="13"/>
      <c r="FR1029" s="13"/>
      <c r="FS1029" s="13"/>
      <c r="FT1029" s="13"/>
      <c r="FU1029" s="13"/>
      <c r="FV1029" s="13"/>
      <c r="FW1029" s="13"/>
      <c r="FX1029" s="13"/>
      <c r="FY1029" s="13"/>
      <c r="FZ1029" s="13"/>
      <c r="GA1029" s="13"/>
      <c r="GB1029" s="13"/>
      <c r="GC1029" s="13"/>
      <c r="GD1029" s="13"/>
      <c r="GE1029" s="13"/>
      <c r="GF1029" s="13"/>
      <c r="GG1029" s="13"/>
      <c r="GH1029" s="13"/>
      <c r="GI1029" s="13"/>
      <c r="GJ1029" s="13"/>
      <c r="GK1029" s="13"/>
      <c r="GL1029" s="13"/>
      <c r="GM1029" s="13"/>
      <c r="GN1029" s="13"/>
      <c r="GO1029" s="13"/>
      <c r="GP1029" s="13"/>
      <c r="GQ1029" s="13"/>
      <c r="GR1029" s="13"/>
      <c r="GS1029" s="13"/>
      <c r="GT1029" s="13"/>
      <c r="GU1029" s="13"/>
      <c r="GV1029" s="13"/>
      <c r="GW1029" s="13"/>
      <c r="GX1029" s="13"/>
      <c r="GY1029" s="13"/>
      <c r="GZ1029" s="13"/>
      <c r="HA1029" s="13"/>
      <c r="HB1029" s="13"/>
      <c r="HC1029" s="13"/>
      <c r="HD1029" s="13"/>
      <c r="HE1029" s="13"/>
      <c r="HF1029" s="13"/>
      <c r="HG1029" s="13"/>
      <c r="HH1029" s="13"/>
      <c r="HI1029" s="13"/>
      <c r="HJ1029" s="13"/>
      <c r="HK1029" s="13"/>
      <c r="HL1029" s="13"/>
      <c r="HM1029" s="13"/>
      <c r="HN1029" s="13"/>
      <c r="HO1029" s="13"/>
      <c r="HP1029" s="13"/>
      <c r="HQ1029" s="13"/>
      <c r="HR1029" s="13"/>
      <c r="HS1029" s="13"/>
      <c r="HT1029" s="13"/>
      <c r="HU1029" s="13"/>
      <c r="HV1029" s="13"/>
      <c r="HW1029" s="13"/>
      <c r="HX1029" s="13"/>
    </row>
    <row r="1030" spans="1:232" s="11" customFormat="1" ht="18.75" customHeight="1">
      <c r="A1030" s="256">
        <v>587</v>
      </c>
      <c r="B1030" s="178" t="s">
        <v>477</v>
      </c>
      <c r="C1030" s="183" t="s">
        <v>231</v>
      </c>
      <c r="D1030" s="183"/>
      <c r="E1030" s="183"/>
      <c r="F1030" s="183"/>
      <c r="G1030" s="184"/>
      <c r="H1030" s="184"/>
      <c r="I1030" s="184"/>
      <c r="J1030" s="183"/>
      <c r="K1030" s="57"/>
      <c r="L1030" s="19"/>
      <c r="M1030" s="19"/>
      <c r="N1030" s="19"/>
      <c r="O1030" s="19"/>
      <c r="P1030" s="19"/>
      <c r="Q1030" s="19"/>
      <c r="R1030" s="20"/>
      <c r="S1030" s="20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</row>
    <row r="1031" spans="1:232" s="124" customFormat="1" ht="18.75">
      <c r="A1031" s="288">
        <v>588</v>
      </c>
      <c r="B1031" s="325" t="s">
        <v>478</v>
      </c>
      <c r="C1031" s="334" t="s">
        <v>247</v>
      </c>
      <c r="D1031" s="317" t="s">
        <v>5</v>
      </c>
      <c r="E1031" s="23" t="s">
        <v>111</v>
      </c>
      <c r="F1031" s="174" t="s">
        <v>98</v>
      </c>
      <c r="G1031" s="319" t="s">
        <v>306</v>
      </c>
      <c r="H1031" s="320"/>
      <c r="I1031" s="320"/>
      <c r="J1031" s="321"/>
      <c r="K1031" s="58"/>
      <c r="L1031" s="32"/>
      <c r="M1031" s="32"/>
      <c r="N1031" s="32"/>
      <c r="O1031" s="32"/>
      <c r="P1031" s="32"/>
      <c r="Q1031" s="32"/>
      <c r="R1031" s="20"/>
      <c r="S1031" s="20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67"/>
      <c r="BI1031" s="67"/>
      <c r="BJ1031" s="67"/>
      <c r="BK1031" s="67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67"/>
      <c r="BW1031" s="67"/>
      <c r="BX1031" s="67"/>
      <c r="BY1031" s="67"/>
      <c r="BZ1031" s="67"/>
      <c r="CA1031" s="67"/>
      <c r="CB1031" s="67"/>
      <c r="CC1031" s="67"/>
      <c r="CD1031" s="67"/>
      <c r="CE1031" s="67"/>
      <c r="CF1031" s="67"/>
      <c r="CG1031" s="67"/>
      <c r="CH1031" s="67"/>
      <c r="CI1031" s="67"/>
      <c r="CJ1031" s="67"/>
      <c r="CK1031" s="67"/>
      <c r="CL1031" s="67"/>
      <c r="CM1031" s="67"/>
      <c r="CN1031" s="67"/>
      <c r="CO1031" s="67"/>
      <c r="CP1031" s="67"/>
      <c r="CQ1031" s="67"/>
      <c r="CR1031" s="67"/>
      <c r="CS1031" s="67"/>
      <c r="CT1031" s="67"/>
      <c r="CU1031" s="67"/>
      <c r="CV1031" s="67"/>
      <c r="CW1031" s="67"/>
      <c r="CX1031" s="67"/>
      <c r="CY1031" s="67"/>
      <c r="CZ1031" s="67"/>
      <c r="DA1031" s="67"/>
      <c r="DB1031" s="67"/>
      <c r="DC1031" s="67"/>
      <c r="DD1031" s="67"/>
      <c r="DE1031" s="67"/>
      <c r="DF1031" s="67"/>
      <c r="DG1031" s="67"/>
      <c r="DH1031" s="67"/>
      <c r="DI1031" s="67"/>
      <c r="DJ1031" s="67"/>
      <c r="DK1031" s="67"/>
      <c r="DL1031" s="67"/>
      <c r="DM1031" s="67"/>
      <c r="DN1031" s="67"/>
      <c r="DO1031" s="67"/>
      <c r="DP1031" s="67"/>
      <c r="DQ1031" s="67"/>
      <c r="DR1031" s="67"/>
      <c r="DS1031" s="67"/>
      <c r="DT1031" s="67"/>
      <c r="DU1031" s="67"/>
      <c r="DV1031" s="67"/>
      <c r="DW1031" s="67"/>
      <c r="DX1031" s="67"/>
      <c r="DY1031" s="67"/>
      <c r="DZ1031" s="67"/>
      <c r="EA1031" s="67"/>
      <c r="EB1031" s="67"/>
      <c r="EC1031" s="67"/>
      <c r="ED1031" s="67"/>
      <c r="EE1031" s="67"/>
      <c r="EF1031" s="67"/>
      <c r="EG1031" s="67"/>
      <c r="EH1031" s="67"/>
      <c r="EI1031" s="67"/>
      <c r="EJ1031" s="67"/>
      <c r="EK1031" s="67"/>
      <c r="EL1031" s="67"/>
      <c r="EM1031" s="67"/>
      <c r="EN1031" s="67"/>
      <c r="EO1031" s="67"/>
      <c r="EP1031" s="67"/>
      <c r="EQ1031" s="67"/>
      <c r="ER1031" s="67"/>
      <c r="ES1031" s="67"/>
      <c r="ET1031" s="67"/>
      <c r="EU1031" s="67"/>
      <c r="EV1031" s="67"/>
      <c r="EW1031" s="67"/>
      <c r="EX1031" s="67"/>
      <c r="EY1031" s="67"/>
      <c r="EZ1031" s="67"/>
      <c r="FA1031" s="67"/>
      <c r="FB1031" s="67"/>
      <c r="FC1031" s="67"/>
      <c r="FD1031" s="67"/>
      <c r="FE1031" s="67"/>
      <c r="FF1031" s="67"/>
      <c r="FG1031" s="67"/>
      <c r="FH1031" s="67"/>
      <c r="FI1031" s="67"/>
      <c r="FJ1031" s="67"/>
      <c r="FK1031" s="67"/>
      <c r="FL1031" s="67"/>
      <c r="FM1031" s="67"/>
      <c r="FN1031" s="67"/>
      <c r="FO1031" s="67"/>
      <c r="FP1031" s="67"/>
      <c r="FQ1031" s="67"/>
      <c r="FR1031" s="67"/>
      <c r="FS1031" s="67"/>
      <c r="FT1031" s="67"/>
      <c r="FU1031" s="67"/>
      <c r="FV1031" s="67"/>
      <c r="FW1031" s="67"/>
      <c r="FX1031" s="67"/>
      <c r="FY1031" s="67"/>
      <c r="FZ1031" s="67"/>
      <c r="GA1031" s="67"/>
      <c r="GB1031" s="67"/>
      <c r="GC1031" s="67"/>
      <c r="GD1031" s="67"/>
      <c r="GE1031" s="67"/>
      <c r="GF1031" s="67"/>
      <c r="GG1031" s="67"/>
      <c r="GH1031" s="67"/>
      <c r="GI1031" s="67"/>
      <c r="GJ1031" s="67"/>
      <c r="GK1031" s="67"/>
      <c r="GL1031" s="67"/>
      <c r="GM1031" s="67"/>
      <c r="GN1031" s="67"/>
      <c r="GO1031" s="67"/>
      <c r="GP1031" s="67"/>
      <c r="GQ1031" s="67"/>
      <c r="GR1031" s="67"/>
      <c r="GS1031" s="67"/>
      <c r="GT1031" s="67"/>
      <c r="GU1031" s="67"/>
      <c r="GV1031" s="67"/>
      <c r="GW1031" s="67"/>
      <c r="GX1031" s="67"/>
      <c r="GY1031" s="67"/>
      <c r="GZ1031" s="67"/>
      <c r="HA1031" s="67"/>
      <c r="HB1031" s="67"/>
      <c r="HC1031" s="67"/>
      <c r="HD1031" s="67"/>
      <c r="HE1031" s="67"/>
      <c r="HF1031" s="67"/>
      <c r="HG1031" s="67"/>
      <c r="HH1031" s="67"/>
      <c r="HI1031" s="67"/>
      <c r="HJ1031" s="67"/>
      <c r="HK1031" s="67"/>
      <c r="HL1031" s="67"/>
      <c r="HM1031" s="67"/>
      <c r="HN1031" s="67"/>
      <c r="HO1031" s="67"/>
      <c r="HP1031" s="67"/>
      <c r="HQ1031" s="67"/>
      <c r="HR1031" s="67"/>
      <c r="HS1031" s="67"/>
      <c r="HT1031" s="67"/>
      <c r="HU1031" s="67"/>
      <c r="HV1031" s="67"/>
      <c r="HW1031" s="67"/>
      <c r="HX1031" s="67"/>
    </row>
    <row r="1032" spans="1:232" s="124" customFormat="1" ht="18.75">
      <c r="A1032" s="289"/>
      <c r="B1032" s="326"/>
      <c r="C1032" s="335"/>
      <c r="D1032" s="318"/>
      <c r="E1032" s="23" t="s">
        <v>110</v>
      </c>
      <c r="F1032" s="174"/>
      <c r="G1032" s="322"/>
      <c r="H1032" s="323"/>
      <c r="I1032" s="323"/>
      <c r="J1032" s="324"/>
      <c r="K1032" s="58"/>
      <c r="L1032" s="32"/>
      <c r="M1032" s="32"/>
      <c r="N1032" s="32"/>
      <c r="O1032" s="32"/>
      <c r="P1032" s="32"/>
      <c r="Q1032" s="32"/>
      <c r="R1032" s="20"/>
      <c r="S1032" s="20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67"/>
      <c r="BH1032" s="67"/>
      <c r="BI1032" s="67"/>
      <c r="BJ1032" s="67"/>
      <c r="BK1032" s="67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67"/>
      <c r="BW1032" s="67"/>
      <c r="BX1032" s="67"/>
      <c r="BY1032" s="67"/>
      <c r="BZ1032" s="67"/>
      <c r="CA1032" s="67"/>
      <c r="CB1032" s="67"/>
      <c r="CC1032" s="67"/>
      <c r="CD1032" s="67"/>
      <c r="CE1032" s="67"/>
      <c r="CF1032" s="67"/>
      <c r="CG1032" s="67"/>
      <c r="CH1032" s="67"/>
      <c r="CI1032" s="67"/>
      <c r="CJ1032" s="67"/>
      <c r="CK1032" s="67"/>
      <c r="CL1032" s="67"/>
      <c r="CM1032" s="67"/>
      <c r="CN1032" s="67"/>
      <c r="CO1032" s="67"/>
      <c r="CP1032" s="67"/>
      <c r="CQ1032" s="67"/>
      <c r="CR1032" s="67"/>
      <c r="CS1032" s="67"/>
      <c r="CT1032" s="67"/>
      <c r="CU1032" s="67"/>
      <c r="CV1032" s="67"/>
      <c r="CW1032" s="67"/>
      <c r="CX1032" s="67"/>
      <c r="CY1032" s="67"/>
      <c r="CZ1032" s="67"/>
      <c r="DA1032" s="67"/>
      <c r="DB1032" s="67"/>
      <c r="DC1032" s="67"/>
      <c r="DD1032" s="67"/>
      <c r="DE1032" s="67"/>
      <c r="DF1032" s="67"/>
      <c r="DG1032" s="67"/>
      <c r="DH1032" s="67"/>
      <c r="DI1032" s="67"/>
      <c r="DJ1032" s="67"/>
      <c r="DK1032" s="67"/>
      <c r="DL1032" s="67"/>
      <c r="DM1032" s="67"/>
      <c r="DN1032" s="67"/>
      <c r="DO1032" s="67"/>
      <c r="DP1032" s="67"/>
      <c r="DQ1032" s="67"/>
      <c r="DR1032" s="67"/>
      <c r="DS1032" s="67"/>
      <c r="DT1032" s="67"/>
      <c r="DU1032" s="67"/>
      <c r="DV1032" s="67"/>
      <c r="DW1032" s="67"/>
      <c r="DX1032" s="67"/>
      <c r="DY1032" s="67"/>
      <c r="DZ1032" s="67"/>
      <c r="EA1032" s="67"/>
      <c r="EB1032" s="67"/>
      <c r="EC1032" s="67"/>
      <c r="ED1032" s="67"/>
      <c r="EE1032" s="67"/>
      <c r="EF1032" s="67"/>
      <c r="EG1032" s="67"/>
      <c r="EH1032" s="67"/>
      <c r="EI1032" s="67"/>
      <c r="EJ1032" s="67"/>
      <c r="EK1032" s="67"/>
      <c r="EL1032" s="67"/>
      <c r="EM1032" s="67"/>
      <c r="EN1032" s="67"/>
      <c r="EO1032" s="67"/>
      <c r="EP1032" s="67"/>
      <c r="EQ1032" s="67"/>
      <c r="ER1032" s="67"/>
      <c r="ES1032" s="67"/>
      <c r="ET1032" s="67"/>
      <c r="EU1032" s="67"/>
      <c r="EV1032" s="67"/>
      <c r="EW1032" s="67"/>
      <c r="EX1032" s="67"/>
      <c r="EY1032" s="67"/>
      <c r="EZ1032" s="67"/>
      <c r="FA1032" s="67"/>
      <c r="FB1032" s="67"/>
      <c r="FC1032" s="67"/>
      <c r="FD1032" s="67"/>
      <c r="FE1032" s="67"/>
      <c r="FF1032" s="67"/>
      <c r="FG1032" s="67"/>
      <c r="FH1032" s="67"/>
      <c r="FI1032" s="67"/>
      <c r="FJ1032" s="67"/>
      <c r="FK1032" s="67"/>
      <c r="FL1032" s="67"/>
      <c r="FM1032" s="67"/>
      <c r="FN1032" s="67"/>
      <c r="FO1032" s="67"/>
      <c r="FP1032" s="67"/>
      <c r="FQ1032" s="67"/>
      <c r="FR1032" s="67"/>
      <c r="FS1032" s="67"/>
      <c r="FT1032" s="67"/>
      <c r="FU1032" s="67"/>
      <c r="FV1032" s="67"/>
      <c r="FW1032" s="67"/>
      <c r="FX1032" s="67"/>
      <c r="FY1032" s="67"/>
      <c r="FZ1032" s="67"/>
      <c r="GA1032" s="67"/>
      <c r="GB1032" s="67"/>
      <c r="GC1032" s="67"/>
      <c r="GD1032" s="67"/>
      <c r="GE1032" s="67"/>
      <c r="GF1032" s="67"/>
      <c r="GG1032" s="67"/>
      <c r="GH1032" s="67"/>
      <c r="GI1032" s="67"/>
      <c r="GJ1032" s="67"/>
      <c r="GK1032" s="67"/>
      <c r="GL1032" s="67"/>
      <c r="GM1032" s="67"/>
      <c r="GN1032" s="67"/>
      <c r="GO1032" s="67"/>
      <c r="GP1032" s="67"/>
      <c r="GQ1032" s="67"/>
      <c r="GR1032" s="67"/>
      <c r="GS1032" s="67"/>
      <c r="GT1032" s="67"/>
      <c r="GU1032" s="67"/>
      <c r="GV1032" s="67"/>
      <c r="GW1032" s="67"/>
      <c r="GX1032" s="67"/>
      <c r="GY1032" s="67"/>
      <c r="GZ1032" s="67"/>
      <c r="HA1032" s="67"/>
      <c r="HB1032" s="67"/>
      <c r="HC1032" s="67"/>
      <c r="HD1032" s="67"/>
      <c r="HE1032" s="67"/>
      <c r="HF1032" s="67"/>
      <c r="HG1032" s="67"/>
      <c r="HH1032" s="67"/>
      <c r="HI1032" s="67"/>
      <c r="HJ1032" s="67"/>
      <c r="HK1032" s="67"/>
      <c r="HL1032" s="67"/>
      <c r="HM1032" s="67"/>
      <c r="HN1032" s="67"/>
      <c r="HO1032" s="67"/>
      <c r="HP1032" s="67"/>
      <c r="HQ1032" s="67"/>
      <c r="HR1032" s="67"/>
      <c r="HS1032" s="67"/>
      <c r="HT1032" s="67"/>
      <c r="HU1032" s="67"/>
      <c r="HV1032" s="67"/>
      <c r="HW1032" s="67"/>
      <c r="HX1032" s="67"/>
    </row>
    <row r="1033" spans="1:232" s="124" customFormat="1" ht="18.75" customHeight="1">
      <c r="A1033" s="288">
        <v>589</v>
      </c>
      <c r="B1033" s="325" t="s">
        <v>479</v>
      </c>
      <c r="C1033" s="315" t="s">
        <v>248</v>
      </c>
      <c r="D1033" s="317" t="s">
        <v>5</v>
      </c>
      <c r="E1033" s="23" t="s">
        <v>111</v>
      </c>
      <c r="F1033" s="174" t="s">
        <v>98</v>
      </c>
      <c r="G1033" s="319" t="s">
        <v>306</v>
      </c>
      <c r="H1033" s="320"/>
      <c r="I1033" s="320"/>
      <c r="J1033" s="321"/>
      <c r="K1033" s="58"/>
      <c r="L1033" s="32"/>
      <c r="M1033" s="32"/>
      <c r="N1033" s="32"/>
      <c r="O1033" s="32"/>
      <c r="P1033" s="32"/>
      <c r="Q1033" s="32"/>
      <c r="R1033" s="20"/>
      <c r="S1033" s="20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67"/>
      <c r="BH1033" s="67"/>
      <c r="BI1033" s="67"/>
      <c r="BJ1033" s="67"/>
      <c r="BK1033" s="67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67"/>
      <c r="BW1033" s="67"/>
      <c r="BX1033" s="67"/>
      <c r="BY1033" s="67"/>
      <c r="BZ1033" s="67"/>
      <c r="CA1033" s="67"/>
      <c r="CB1033" s="67"/>
      <c r="CC1033" s="67"/>
      <c r="CD1033" s="67"/>
      <c r="CE1033" s="67"/>
      <c r="CF1033" s="67"/>
      <c r="CG1033" s="67"/>
      <c r="CH1033" s="67"/>
      <c r="CI1033" s="67"/>
      <c r="CJ1033" s="67"/>
      <c r="CK1033" s="67"/>
      <c r="CL1033" s="67"/>
      <c r="CM1033" s="67"/>
      <c r="CN1033" s="67"/>
      <c r="CO1033" s="67"/>
      <c r="CP1033" s="67"/>
      <c r="CQ1033" s="67"/>
      <c r="CR1033" s="67"/>
      <c r="CS1033" s="67"/>
      <c r="CT1033" s="67"/>
      <c r="CU1033" s="67"/>
      <c r="CV1033" s="67"/>
      <c r="CW1033" s="67"/>
      <c r="CX1033" s="67"/>
      <c r="CY1033" s="67"/>
      <c r="CZ1033" s="67"/>
      <c r="DA1033" s="67"/>
      <c r="DB1033" s="67"/>
      <c r="DC1033" s="67"/>
      <c r="DD1033" s="67"/>
      <c r="DE1033" s="67"/>
      <c r="DF1033" s="67"/>
      <c r="DG1033" s="67"/>
      <c r="DH1033" s="67"/>
      <c r="DI1033" s="67"/>
      <c r="DJ1033" s="67"/>
      <c r="DK1033" s="67"/>
      <c r="DL1033" s="67"/>
      <c r="DM1033" s="67"/>
      <c r="DN1033" s="67"/>
      <c r="DO1033" s="67"/>
      <c r="DP1033" s="67"/>
      <c r="DQ1033" s="67"/>
      <c r="DR1033" s="67"/>
      <c r="DS1033" s="67"/>
      <c r="DT1033" s="67"/>
      <c r="DU1033" s="67"/>
      <c r="DV1033" s="67"/>
      <c r="DW1033" s="67"/>
      <c r="DX1033" s="67"/>
      <c r="DY1033" s="67"/>
      <c r="DZ1033" s="67"/>
      <c r="EA1033" s="67"/>
      <c r="EB1033" s="67"/>
      <c r="EC1033" s="67"/>
      <c r="ED1033" s="67"/>
      <c r="EE1033" s="67"/>
      <c r="EF1033" s="67"/>
      <c r="EG1033" s="67"/>
      <c r="EH1033" s="67"/>
      <c r="EI1033" s="67"/>
      <c r="EJ1033" s="67"/>
      <c r="EK1033" s="67"/>
      <c r="EL1033" s="67"/>
      <c r="EM1033" s="67"/>
      <c r="EN1033" s="67"/>
      <c r="EO1033" s="67"/>
      <c r="EP1033" s="67"/>
      <c r="EQ1033" s="67"/>
      <c r="ER1033" s="67"/>
      <c r="ES1033" s="67"/>
      <c r="ET1033" s="67"/>
      <c r="EU1033" s="67"/>
      <c r="EV1033" s="67"/>
      <c r="EW1033" s="67"/>
      <c r="EX1033" s="67"/>
      <c r="EY1033" s="67"/>
      <c r="EZ1033" s="67"/>
      <c r="FA1033" s="67"/>
      <c r="FB1033" s="67"/>
      <c r="FC1033" s="67"/>
      <c r="FD1033" s="67"/>
      <c r="FE1033" s="67"/>
      <c r="FF1033" s="67"/>
      <c r="FG1033" s="67"/>
      <c r="FH1033" s="67"/>
      <c r="FI1033" s="67"/>
      <c r="FJ1033" s="67"/>
      <c r="FK1033" s="67"/>
      <c r="FL1033" s="67"/>
      <c r="FM1033" s="67"/>
      <c r="FN1033" s="67"/>
      <c r="FO1033" s="67"/>
      <c r="FP1033" s="67"/>
      <c r="FQ1033" s="67"/>
      <c r="FR1033" s="67"/>
      <c r="FS1033" s="67"/>
      <c r="FT1033" s="67"/>
      <c r="FU1033" s="67"/>
      <c r="FV1033" s="67"/>
      <c r="FW1033" s="67"/>
      <c r="FX1033" s="67"/>
      <c r="FY1033" s="67"/>
      <c r="FZ1033" s="67"/>
      <c r="GA1033" s="67"/>
      <c r="GB1033" s="67"/>
      <c r="GC1033" s="67"/>
      <c r="GD1033" s="67"/>
      <c r="GE1033" s="67"/>
      <c r="GF1033" s="67"/>
      <c r="GG1033" s="67"/>
      <c r="GH1033" s="67"/>
      <c r="GI1033" s="67"/>
      <c r="GJ1033" s="67"/>
      <c r="GK1033" s="67"/>
      <c r="GL1033" s="67"/>
      <c r="GM1033" s="67"/>
      <c r="GN1033" s="67"/>
      <c r="GO1033" s="67"/>
      <c r="GP1033" s="67"/>
      <c r="GQ1033" s="67"/>
      <c r="GR1033" s="67"/>
      <c r="GS1033" s="67"/>
      <c r="GT1033" s="67"/>
      <c r="GU1033" s="67"/>
      <c r="GV1033" s="67"/>
      <c r="GW1033" s="67"/>
      <c r="GX1033" s="67"/>
      <c r="GY1033" s="67"/>
      <c r="GZ1033" s="67"/>
      <c r="HA1033" s="67"/>
      <c r="HB1033" s="67"/>
      <c r="HC1033" s="67"/>
      <c r="HD1033" s="67"/>
      <c r="HE1033" s="67"/>
      <c r="HF1033" s="67"/>
      <c r="HG1033" s="67"/>
      <c r="HH1033" s="67"/>
      <c r="HI1033" s="67"/>
      <c r="HJ1033" s="67"/>
      <c r="HK1033" s="67"/>
      <c r="HL1033" s="67"/>
      <c r="HM1033" s="67"/>
      <c r="HN1033" s="67"/>
      <c r="HO1033" s="67"/>
      <c r="HP1033" s="67"/>
      <c r="HQ1033" s="67"/>
      <c r="HR1033" s="67"/>
      <c r="HS1033" s="67"/>
      <c r="HT1033" s="67"/>
      <c r="HU1033" s="67"/>
      <c r="HV1033" s="67"/>
      <c r="HW1033" s="67"/>
      <c r="HX1033" s="67"/>
    </row>
    <row r="1034" spans="1:232" s="124" customFormat="1" ht="18.75">
      <c r="A1034" s="289"/>
      <c r="B1034" s="326"/>
      <c r="C1034" s="316"/>
      <c r="D1034" s="318"/>
      <c r="E1034" s="23" t="s">
        <v>110</v>
      </c>
      <c r="F1034" s="174"/>
      <c r="G1034" s="322"/>
      <c r="H1034" s="323"/>
      <c r="I1034" s="323"/>
      <c r="J1034" s="324"/>
      <c r="K1034" s="58"/>
      <c r="L1034" s="32"/>
      <c r="M1034" s="32"/>
      <c r="N1034" s="32"/>
      <c r="O1034" s="32"/>
      <c r="P1034" s="32"/>
      <c r="Q1034" s="32"/>
      <c r="R1034" s="20"/>
      <c r="S1034" s="20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67"/>
      <c r="BH1034" s="67"/>
      <c r="BI1034" s="67"/>
      <c r="BJ1034" s="67"/>
      <c r="BK1034" s="67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67"/>
      <c r="BW1034" s="67"/>
      <c r="BX1034" s="67"/>
      <c r="BY1034" s="67"/>
      <c r="BZ1034" s="67"/>
      <c r="CA1034" s="67"/>
      <c r="CB1034" s="67"/>
      <c r="CC1034" s="67"/>
      <c r="CD1034" s="67"/>
      <c r="CE1034" s="67"/>
      <c r="CF1034" s="67"/>
      <c r="CG1034" s="67"/>
      <c r="CH1034" s="67"/>
      <c r="CI1034" s="67"/>
      <c r="CJ1034" s="67"/>
      <c r="CK1034" s="67"/>
      <c r="CL1034" s="67"/>
      <c r="CM1034" s="67"/>
      <c r="CN1034" s="67"/>
      <c r="CO1034" s="67"/>
      <c r="CP1034" s="67"/>
      <c r="CQ1034" s="67"/>
      <c r="CR1034" s="67"/>
      <c r="CS1034" s="67"/>
      <c r="CT1034" s="67"/>
      <c r="CU1034" s="67"/>
      <c r="CV1034" s="67"/>
      <c r="CW1034" s="67"/>
      <c r="CX1034" s="67"/>
      <c r="CY1034" s="67"/>
      <c r="CZ1034" s="67"/>
      <c r="DA1034" s="67"/>
      <c r="DB1034" s="67"/>
      <c r="DC1034" s="67"/>
      <c r="DD1034" s="67"/>
      <c r="DE1034" s="67"/>
      <c r="DF1034" s="67"/>
      <c r="DG1034" s="67"/>
      <c r="DH1034" s="67"/>
      <c r="DI1034" s="67"/>
      <c r="DJ1034" s="67"/>
      <c r="DK1034" s="67"/>
      <c r="DL1034" s="67"/>
      <c r="DM1034" s="67"/>
      <c r="DN1034" s="67"/>
      <c r="DO1034" s="67"/>
      <c r="DP1034" s="67"/>
      <c r="DQ1034" s="67"/>
      <c r="DR1034" s="67"/>
      <c r="DS1034" s="67"/>
      <c r="DT1034" s="67"/>
      <c r="DU1034" s="67"/>
      <c r="DV1034" s="67"/>
      <c r="DW1034" s="67"/>
      <c r="DX1034" s="67"/>
      <c r="DY1034" s="67"/>
      <c r="DZ1034" s="67"/>
      <c r="EA1034" s="67"/>
      <c r="EB1034" s="67"/>
      <c r="EC1034" s="67"/>
      <c r="ED1034" s="67"/>
      <c r="EE1034" s="67"/>
      <c r="EF1034" s="67"/>
      <c r="EG1034" s="67"/>
      <c r="EH1034" s="67"/>
      <c r="EI1034" s="67"/>
      <c r="EJ1034" s="67"/>
      <c r="EK1034" s="67"/>
      <c r="EL1034" s="67"/>
      <c r="EM1034" s="67"/>
      <c r="EN1034" s="67"/>
      <c r="EO1034" s="67"/>
      <c r="EP1034" s="67"/>
      <c r="EQ1034" s="67"/>
      <c r="ER1034" s="67"/>
      <c r="ES1034" s="67"/>
      <c r="ET1034" s="67"/>
      <c r="EU1034" s="67"/>
      <c r="EV1034" s="67"/>
      <c r="EW1034" s="67"/>
      <c r="EX1034" s="67"/>
      <c r="EY1034" s="67"/>
      <c r="EZ1034" s="67"/>
      <c r="FA1034" s="67"/>
      <c r="FB1034" s="67"/>
      <c r="FC1034" s="67"/>
      <c r="FD1034" s="67"/>
      <c r="FE1034" s="67"/>
      <c r="FF1034" s="67"/>
      <c r="FG1034" s="67"/>
      <c r="FH1034" s="67"/>
      <c r="FI1034" s="67"/>
      <c r="FJ1034" s="67"/>
      <c r="FK1034" s="67"/>
      <c r="FL1034" s="67"/>
      <c r="FM1034" s="67"/>
      <c r="FN1034" s="67"/>
      <c r="FO1034" s="67"/>
      <c r="FP1034" s="67"/>
      <c r="FQ1034" s="67"/>
      <c r="FR1034" s="67"/>
      <c r="FS1034" s="67"/>
      <c r="FT1034" s="67"/>
      <c r="FU1034" s="67"/>
      <c r="FV1034" s="67"/>
      <c r="FW1034" s="67"/>
      <c r="FX1034" s="67"/>
      <c r="FY1034" s="67"/>
      <c r="FZ1034" s="67"/>
      <c r="GA1034" s="67"/>
      <c r="GB1034" s="67"/>
      <c r="GC1034" s="67"/>
      <c r="GD1034" s="67"/>
      <c r="GE1034" s="67"/>
      <c r="GF1034" s="67"/>
      <c r="GG1034" s="67"/>
      <c r="GH1034" s="67"/>
      <c r="GI1034" s="67"/>
      <c r="GJ1034" s="67"/>
      <c r="GK1034" s="67"/>
      <c r="GL1034" s="67"/>
      <c r="GM1034" s="67"/>
      <c r="GN1034" s="67"/>
      <c r="GO1034" s="67"/>
      <c r="GP1034" s="67"/>
      <c r="GQ1034" s="67"/>
      <c r="GR1034" s="67"/>
      <c r="GS1034" s="67"/>
      <c r="GT1034" s="67"/>
      <c r="GU1034" s="67"/>
      <c r="GV1034" s="67"/>
      <c r="GW1034" s="67"/>
      <c r="GX1034" s="67"/>
      <c r="GY1034" s="67"/>
      <c r="GZ1034" s="67"/>
      <c r="HA1034" s="67"/>
      <c r="HB1034" s="67"/>
      <c r="HC1034" s="67"/>
      <c r="HD1034" s="67"/>
      <c r="HE1034" s="67"/>
      <c r="HF1034" s="67"/>
      <c r="HG1034" s="67"/>
      <c r="HH1034" s="67"/>
      <c r="HI1034" s="67"/>
      <c r="HJ1034" s="67"/>
      <c r="HK1034" s="67"/>
      <c r="HL1034" s="67"/>
      <c r="HM1034" s="67"/>
      <c r="HN1034" s="67"/>
      <c r="HO1034" s="67"/>
      <c r="HP1034" s="67"/>
      <c r="HQ1034" s="67"/>
      <c r="HR1034" s="67"/>
      <c r="HS1034" s="67"/>
      <c r="HT1034" s="67"/>
      <c r="HU1034" s="67"/>
      <c r="HV1034" s="67"/>
      <c r="HW1034" s="67"/>
      <c r="HX1034" s="67"/>
    </row>
    <row r="1035" spans="1:232" s="10" customFormat="1" ht="20.25" customHeight="1">
      <c r="A1035" s="256">
        <v>590</v>
      </c>
      <c r="B1035" s="267" t="s">
        <v>480</v>
      </c>
      <c r="C1035" s="244" t="s">
        <v>249</v>
      </c>
      <c r="D1035" s="126" t="s">
        <v>112</v>
      </c>
      <c r="E1035" s="266" t="s">
        <v>113</v>
      </c>
      <c r="F1035" s="128"/>
      <c r="G1035" s="304" t="s">
        <v>306</v>
      </c>
      <c r="H1035" s="305"/>
      <c r="I1035" s="305"/>
      <c r="J1035" s="306"/>
      <c r="K1035" s="57"/>
      <c r="L1035" s="19"/>
      <c r="M1035" s="19"/>
      <c r="N1035" s="19"/>
      <c r="O1035" s="19"/>
      <c r="P1035" s="19"/>
      <c r="Q1035" s="19"/>
      <c r="R1035" s="20"/>
      <c r="S1035" s="20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</row>
    <row r="1036" spans="1:232" s="10" customFormat="1" ht="18.75">
      <c r="A1036" s="256">
        <v>591</v>
      </c>
      <c r="B1036" s="313" t="s">
        <v>481</v>
      </c>
      <c r="C1036" s="315" t="s">
        <v>307</v>
      </c>
      <c r="D1036" s="317" t="s">
        <v>5</v>
      </c>
      <c r="E1036" s="23" t="s">
        <v>111</v>
      </c>
      <c r="F1036" s="128"/>
      <c r="G1036" s="319" t="s">
        <v>306</v>
      </c>
      <c r="H1036" s="320"/>
      <c r="I1036" s="320"/>
      <c r="J1036" s="321"/>
      <c r="K1036" s="57"/>
      <c r="L1036" s="19"/>
      <c r="M1036" s="19"/>
      <c r="N1036" s="19"/>
      <c r="O1036" s="19"/>
      <c r="P1036" s="19"/>
      <c r="Q1036" s="19"/>
      <c r="R1036" s="20"/>
      <c r="S1036" s="20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</row>
    <row r="1037" spans="1:232" s="10" customFormat="1" ht="18.75" customHeight="1">
      <c r="A1037" s="256">
        <v>592</v>
      </c>
      <c r="B1037" s="314"/>
      <c r="C1037" s="316"/>
      <c r="D1037" s="318"/>
      <c r="E1037" s="23" t="s">
        <v>110</v>
      </c>
      <c r="F1037" s="128"/>
      <c r="G1037" s="322"/>
      <c r="H1037" s="323"/>
      <c r="I1037" s="323"/>
      <c r="J1037" s="324"/>
      <c r="K1037" s="57"/>
      <c r="L1037" s="19"/>
      <c r="M1037" s="19"/>
      <c r="N1037" s="19"/>
      <c r="O1037" s="19"/>
      <c r="P1037" s="19"/>
      <c r="Q1037" s="19"/>
      <c r="R1037" s="20"/>
      <c r="S1037" s="20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</row>
    <row r="1038" spans="1:232" s="10" customFormat="1" ht="18.75" customHeight="1">
      <c r="A1038" s="288">
        <v>593</v>
      </c>
      <c r="B1038" s="313" t="s">
        <v>482</v>
      </c>
      <c r="C1038" s="315" t="s">
        <v>250</v>
      </c>
      <c r="D1038" s="317" t="s">
        <v>5</v>
      </c>
      <c r="E1038" s="23" t="s">
        <v>111</v>
      </c>
      <c r="F1038" s="269" t="s">
        <v>306</v>
      </c>
      <c r="G1038" s="319" t="s">
        <v>306</v>
      </c>
      <c r="H1038" s="320"/>
      <c r="I1038" s="320"/>
      <c r="J1038" s="321"/>
      <c r="K1038" s="57"/>
      <c r="L1038" s="19"/>
      <c r="M1038" s="19"/>
      <c r="N1038" s="19"/>
      <c r="O1038" s="19"/>
      <c r="P1038" s="19"/>
      <c r="Q1038" s="19"/>
      <c r="R1038" s="20"/>
      <c r="S1038" s="20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</row>
    <row r="1039" spans="1:232" s="10" customFormat="1" ht="18.75" customHeight="1">
      <c r="A1039" s="289"/>
      <c r="B1039" s="314"/>
      <c r="C1039" s="316"/>
      <c r="D1039" s="318"/>
      <c r="E1039" s="23" t="s">
        <v>110</v>
      </c>
      <c r="F1039" s="269"/>
      <c r="G1039" s="322"/>
      <c r="H1039" s="323"/>
      <c r="I1039" s="323"/>
      <c r="J1039" s="324"/>
      <c r="K1039" s="57"/>
      <c r="L1039" s="19"/>
      <c r="M1039" s="19"/>
      <c r="N1039" s="19"/>
      <c r="O1039" s="19"/>
      <c r="P1039" s="19"/>
      <c r="Q1039" s="19"/>
      <c r="R1039" s="20"/>
      <c r="S1039" s="20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</row>
    <row r="1040" spans="1:232" s="10" customFormat="1" ht="31.5" customHeight="1">
      <c r="A1040" s="256">
        <v>594</v>
      </c>
      <c r="B1040" s="267" t="s">
        <v>483</v>
      </c>
      <c r="C1040" s="244" t="s">
        <v>251</v>
      </c>
      <c r="D1040" s="127" t="s">
        <v>112</v>
      </c>
      <c r="E1040" s="269"/>
      <c r="F1040" s="269" t="s">
        <v>306</v>
      </c>
      <c r="G1040" s="304" t="s">
        <v>306</v>
      </c>
      <c r="H1040" s="305"/>
      <c r="I1040" s="305"/>
      <c r="J1040" s="306"/>
      <c r="K1040" s="57"/>
      <c r="L1040" s="19"/>
      <c r="M1040" s="19"/>
      <c r="N1040" s="19"/>
      <c r="O1040" s="19"/>
      <c r="P1040" s="19"/>
      <c r="Q1040" s="19"/>
      <c r="R1040" s="20"/>
      <c r="S1040" s="20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</row>
    <row r="1041" spans="1:241" s="10" customFormat="1" ht="63">
      <c r="A1041" s="288">
        <v>595</v>
      </c>
      <c r="B1041" s="298" t="s">
        <v>484</v>
      </c>
      <c r="C1041" s="308" t="s">
        <v>246</v>
      </c>
      <c r="D1041" s="90" t="s">
        <v>9</v>
      </c>
      <c r="E1041" s="23" t="s">
        <v>113</v>
      </c>
      <c r="F1041" s="24">
        <v>3000</v>
      </c>
      <c r="G1041" s="197">
        <v>4176</v>
      </c>
      <c r="H1041" s="24">
        <f>G1041*1.2</f>
        <v>5011.2</v>
      </c>
      <c r="I1041" s="310" t="s">
        <v>773</v>
      </c>
      <c r="J1041" s="275" t="s">
        <v>785</v>
      </c>
      <c r="K1041" s="55" t="s">
        <v>232</v>
      </c>
      <c r="L1041" s="19"/>
      <c r="M1041" s="19"/>
      <c r="N1041" s="19"/>
      <c r="O1041" s="19"/>
      <c r="P1041" s="19"/>
      <c r="Q1041" s="19"/>
      <c r="R1041" s="48" t="s">
        <v>279</v>
      </c>
      <c r="S1041" s="20" t="s">
        <v>280</v>
      </c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</row>
    <row r="1042" spans="1:241" s="10" customFormat="1" ht="18.75" hidden="1" customHeight="1">
      <c r="A1042" s="302"/>
      <c r="B1042" s="307"/>
      <c r="C1042" s="309"/>
      <c r="D1042" s="148"/>
      <c r="E1042" s="23" t="s">
        <v>113</v>
      </c>
      <c r="F1042" s="24">
        <v>6500</v>
      </c>
      <c r="G1042" s="24">
        <f t="shared" ref="G1042:G1043" si="65">F1042*1.06</f>
        <v>6890</v>
      </c>
      <c r="H1042" s="24">
        <f t="shared" ref="H1042:H1045" si="66">G1042*1.2</f>
        <v>8268</v>
      </c>
      <c r="I1042" s="311"/>
      <c r="J1042" s="275" t="s">
        <v>198</v>
      </c>
      <c r="K1042" s="46"/>
      <c r="L1042" s="19"/>
      <c r="M1042" s="19"/>
      <c r="N1042" s="19"/>
      <c r="O1042" s="19"/>
      <c r="P1042" s="19"/>
      <c r="Q1042" s="19"/>
      <c r="R1042" s="48" t="s">
        <v>279</v>
      </c>
      <c r="S1042" s="20" t="s">
        <v>280</v>
      </c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</row>
    <row r="1043" spans="1:241" s="10" customFormat="1" ht="18.75" hidden="1" customHeight="1">
      <c r="A1043" s="289"/>
      <c r="B1043" s="307"/>
      <c r="C1043" s="309"/>
      <c r="D1043" s="149"/>
      <c r="E1043" s="23" t="s">
        <v>113</v>
      </c>
      <c r="F1043" s="24">
        <v>25000</v>
      </c>
      <c r="G1043" s="24">
        <f t="shared" si="65"/>
        <v>26500</v>
      </c>
      <c r="H1043" s="24">
        <f t="shared" si="66"/>
        <v>31800</v>
      </c>
      <c r="I1043" s="311"/>
      <c r="J1043" s="275" t="s">
        <v>199</v>
      </c>
      <c r="K1043" s="46"/>
      <c r="L1043" s="19"/>
      <c r="M1043" s="19"/>
      <c r="N1043" s="19"/>
      <c r="O1043" s="19"/>
      <c r="P1043" s="19"/>
      <c r="Q1043" s="19"/>
      <c r="R1043" s="48" t="s">
        <v>279</v>
      </c>
      <c r="S1043" s="20" t="s">
        <v>280</v>
      </c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</row>
    <row r="1044" spans="1:241" s="10" customFormat="1" ht="89.25" customHeight="1">
      <c r="A1044" s="216"/>
      <c r="B1044" s="307"/>
      <c r="C1044" s="309"/>
      <c r="D1044" s="90" t="s">
        <v>9</v>
      </c>
      <c r="E1044" s="23" t="s">
        <v>113</v>
      </c>
      <c r="F1044" s="24"/>
      <c r="G1044" s="24">
        <v>7929</v>
      </c>
      <c r="H1044" s="24">
        <f t="shared" si="66"/>
        <v>9514.7999999999993</v>
      </c>
      <c r="I1044" s="311"/>
      <c r="J1044" s="275" t="s">
        <v>786</v>
      </c>
      <c r="K1044" s="33"/>
      <c r="L1044" s="19"/>
      <c r="M1044" s="19"/>
      <c r="N1044" s="19"/>
      <c r="O1044" s="19"/>
      <c r="P1044" s="19"/>
      <c r="Q1044" s="19"/>
      <c r="R1044" s="48"/>
      <c r="S1044" s="20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</row>
    <row r="1045" spans="1:241" s="10" customFormat="1" ht="78" customHeight="1">
      <c r="A1045" s="216"/>
      <c r="B1045" s="299"/>
      <c r="C1045" s="309"/>
      <c r="D1045" s="90" t="s">
        <v>9</v>
      </c>
      <c r="E1045" s="245" t="s">
        <v>113</v>
      </c>
      <c r="F1045" s="241">
        <v>3000</v>
      </c>
      <c r="G1045" s="241">
        <v>17469</v>
      </c>
      <c r="H1045" s="24">
        <f t="shared" si="66"/>
        <v>20962.8</v>
      </c>
      <c r="I1045" s="311"/>
      <c r="J1045" s="275" t="s">
        <v>787</v>
      </c>
      <c r="K1045" s="33"/>
      <c r="L1045" s="19"/>
      <c r="M1045" s="19"/>
      <c r="N1045" s="19"/>
      <c r="O1045" s="19"/>
      <c r="P1045" s="19"/>
      <c r="Q1045" s="19"/>
      <c r="R1045" s="48"/>
      <c r="S1045" s="20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</row>
    <row r="1046" spans="1:241" s="10" customFormat="1" ht="31.5">
      <c r="A1046" s="256">
        <v>596</v>
      </c>
      <c r="B1046" s="257" t="s">
        <v>485</v>
      </c>
      <c r="C1046" s="268" t="s">
        <v>502</v>
      </c>
      <c r="D1046" s="63"/>
      <c r="E1046" s="23" t="s">
        <v>113</v>
      </c>
      <c r="F1046" s="24">
        <v>6500</v>
      </c>
      <c r="G1046" s="24"/>
      <c r="H1046" s="24"/>
      <c r="I1046" s="131"/>
      <c r="J1046" s="128"/>
      <c r="K1046" s="27"/>
      <c r="L1046" s="19"/>
      <c r="M1046" s="19"/>
      <c r="N1046" s="19"/>
      <c r="O1046" s="19"/>
      <c r="P1046" s="19"/>
      <c r="Q1046" s="19"/>
      <c r="R1046" s="20"/>
      <c r="S1046" s="20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</row>
    <row r="1047" spans="1:241" s="10" customFormat="1" ht="31.5">
      <c r="A1047" s="256"/>
      <c r="B1047" s="257"/>
      <c r="C1047" s="129" t="s">
        <v>789</v>
      </c>
      <c r="D1047" s="237" t="s">
        <v>8</v>
      </c>
      <c r="E1047" s="23" t="s">
        <v>113</v>
      </c>
      <c r="F1047" s="24"/>
      <c r="G1047" s="197">
        <v>212</v>
      </c>
      <c r="H1047" s="24">
        <f t="shared" ref="H1047:H1052" si="67">G1047*1.2</f>
        <v>254.39999999999998</v>
      </c>
      <c r="I1047" s="131"/>
      <c r="J1047" s="128" t="s">
        <v>794</v>
      </c>
      <c r="K1047" s="27"/>
      <c r="L1047" s="19"/>
      <c r="M1047" s="19"/>
      <c r="N1047" s="19"/>
      <c r="O1047" s="19"/>
      <c r="P1047" s="19"/>
      <c r="Q1047" s="19"/>
      <c r="R1047" s="20"/>
      <c r="S1047" s="20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</row>
    <row r="1048" spans="1:241" s="10" customFormat="1" ht="18.75">
      <c r="A1048" s="263">
        <v>597</v>
      </c>
      <c r="B1048" s="257"/>
      <c r="C1048" s="129" t="s">
        <v>518</v>
      </c>
      <c r="D1048" s="237" t="s">
        <v>8</v>
      </c>
      <c r="E1048" s="23" t="s">
        <v>113</v>
      </c>
      <c r="F1048" s="24">
        <v>25000</v>
      </c>
      <c r="G1048" s="197">
        <v>1272</v>
      </c>
      <c r="H1048" s="24">
        <f t="shared" si="67"/>
        <v>1526.3999999999999</v>
      </c>
      <c r="I1048" s="24"/>
      <c r="J1048" s="269"/>
      <c r="K1048" s="269"/>
      <c r="L1048" s="42"/>
      <c r="M1048" s="42"/>
      <c r="N1048" s="42"/>
      <c r="O1048" s="42"/>
      <c r="P1048" s="42"/>
      <c r="Q1048" s="42"/>
      <c r="R1048" s="261"/>
      <c r="S1048" s="261" t="s">
        <v>503</v>
      </c>
      <c r="T1048" s="150">
        <v>1200</v>
      </c>
      <c r="U1048" s="152">
        <f>(T1048/G1048)-1</f>
        <v>-5.6603773584905648E-2</v>
      </c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</row>
    <row r="1049" spans="1:241" s="10" customFormat="1" ht="18.75">
      <c r="A1049" s="256"/>
      <c r="B1049" s="257"/>
      <c r="C1049" s="129" t="s">
        <v>505</v>
      </c>
      <c r="D1049" s="237" t="s">
        <v>8</v>
      </c>
      <c r="E1049" s="23" t="s">
        <v>113</v>
      </c>
      <c r="F1049" s="24"/>
      <c r="G1049" s="197">
        <v>1855</v>
      </c>
      <c r="H1049" s="24">
        <f t="shared" si="67"/>
        <v>2226</v>
      </c>
      <c r="I1049" s="24"/>
      <c r="J1049" s="269"/>
      <c r="K1049" s="79"/>
      <c r="L1049" s="19"/>
      <c r="M1049" s="19"/>
      <c r="N1049" s="19"/>
      <c r="O1049" s="19"/>
      <c r="P1049" s="19"/>
      <c r="Q1049" s="19"/>
      <c r="R1049" s="78"/>
      <c r="S1049" s="78"/>
      <c r="T1049" s="150">
        <v>1750</v>
      </c>
      <c r="U1049" s="152">
        <f>(T1049/G1049)-1</f>
        <v>-5.6603773584905648E-2</v>
      </c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</row>
    <row r="1050" spans="1:241" s="10" customFormat="1" ht="18.75">
      <c r="A1050" s="256">
        <v>598</v>
      </c>
      <c r="B1050" s="257"/>
      <c r="C1050" s="129" t="s">
        <v>519</v>
      </c>
      <c r="D1050" s="237"/>
      <c r="E1050" s="23"/>
      <c r="F1050" s="24"/>
      <c r="G1050" s="197"/>
      <c r="H1050" s="24"/>
      <c r="I1050" s="131"/>
      <c r="J1050" s="269"/>
      <c r="K1050" s="79"/>
      <c r="L1050" s="19"/>
      <c r="M1050" s="19"/>
      <c r="N1050" s="19"/>
      <c r="O1050" s="19"/>
      <c r="P1050" s="19"/>
      <c r="Q1050" s="19"/>
      <c r="R1050" s="20"/>
      <c r="S1050" s="20" t="s">
        <v>503</v>
      </c>
      <c r="T1050" s="150"/>
      <c r="U1050" s="15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</row>
    <row r="1051" spans="1:241" s="10" customFormat="1" ht="18.75">
      <c r="A1051" s="216"/>
      <c r="B1051" s="222"/>
      <c r="C1051" s="272"/>
      <c r="D1051" s="237" t="s">
        <v>499</v>
      </c>
      <c r="E1051" s="23" t="s">
        <v>113</v>
      </c>
      <c r="F1051" s="24"/>
      <c r="G1051" s="197">
        <v>2658</v>
      </c>
      <c r="H1051" s="24">
        <f t="shared" si="67"/>
        <v>3189.6</v>
      </c>
      <c r="I1051" s="24"/>
      <c r="J1051" s="269"/>
      <c r="K1051" s="79"/>
      <c r="L1051" s="19"/>
      <c r="M1051" s="19"/>
      <c r="N1051" s="19"/>
      <c r="O1051" s="19"/>
      <c r="P1051" s="19"/>
      <c r="Q1051" s="19"/>
      <c r="R1051" s="20"/>
      <c r="S1051" s="20"/>
      <c r="T1051" s="150">
        <v>2508</v>
      </c>
      <c r="U1051" s="152">
        <f>(T1051/G1051)-1</f>
        <v>-5.6433408577878152E-2</v>
      </c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</row>
    <row r="1052" spans="1:241" s="10" customFormat="1" ht="42" customHeight="1">
      <c r="A1052" s="256">
        <v>563</v>
      </c>
      <c r="B1052" s="257" t="s">
        <v>486</v>
      </c>
      <c r="C1052" s="130" t="s">
        <v>281</v>
      </c>
      <c r="D1052" s="237" t="s">
        <v>9</v>
      </c>
      <c r="E1052" s="23" t="s">
        <v>113</v>
      </c>
      <c r="F1052" s="24">
        <v>844.61</v>
      </c>
      <c r="G1052" s="197">
        <v>2181.91</v>
      </c>
      <c r="H1052" s="24">
        <f t="shared" si="67"/>
        <v>2618.2919999999999</v>
      </c>
      <c r="I1052" s="24"/>
      <c r="J1052" s="262"/>
      <c r="K1052" s="45"/>
      <c r="L1052" s="19"/>
      <c r="M1052" s="19"/>
      <c r="N1052" s="19"/>
      <c r="O1052" s="19"/>
      <c r="P1052" s="19"/>
      <c r="Q1052" s="19"/>
      <c r="R1052" s="48" t="s">
        <v>282</v>
      </c>
      <c r="S1052" s="20" t="s">
        <v>283</v>
      </c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</row>
    <row r="1053" spans="1:241" s="11" customFormat="1" ht="27" customHeight="1">
      <c r="A1053" s="73">
        <v>564</v>
      </c>
      <c r="B1053" s="178" t="s">
        <v>487</v>
      </c>
      <c r="C1053" s="81" t="s">
        <v>233</v>
      </c>
      <c r="D1053" s="81"/>
      <c r="E1053" s="81"/>
      <c r="F1053" s="81"/>
      <c r="G1053" s="82"/>
      <c r="H1053" s="82"/>
      <c r="I1053" s="82"/>
      <c r="J1053" s="81"/>
      <c r="K1053" s="57"/>
      <c r="L1053" s="19"/>
      <c r="M1053" s="19"/>
      <c r="N1053" s="19"/>
      <c r="O1053" s="19"/>
      <c r="P1053" s="19"/>
      <c r="Q1053" s="19"/>
      <c r="R1053" s="20"/>
      <c r="S1053" s="20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</row>
    <row r="1054" spans="1:241" s="10" customFormat="1" ht="24.75" customHeight="1">
      <c r="A1054" s="256">
        <v>565</v>
      </c>
      <c r="B1054" s="22" t="s">
        <v>488</v>
      </c>
      <c r="C1054" s="268" t="s">
        <v>252</v>
      </c>
      <c r="D1054" s="86"/>
      <c r="E1054" s="268"/>
      <c r="F1054" s="268"/>
      <c r="G1054" s="87"/>
      <c r="H1054" s="87"/>
      <c r="I1054" s="87"/>
      <c r="J1054" s="268"/>
      <c r="K1054" s="57"/>
      <c r="L1054" s="19"/>
      <c r="M1054" s="19"/>
      <c r="N1054" s="19"/>
      <c r="O1054" s="19"/>
      <c r="P1054" s="19"/>
      <c r="Q1054" s="19"/>
      <c r="R1054" s="20"/>
      <c r="S1054" s="20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</row>
    <row r="1055" spans="1:241" s="10" customFormat="1" ht="27" customHeight="1">
      <c r="A1055" s="256">
        <v>566</v>
      </c>
      <c r="B1055" s="221"/>
      <c r="C1055" s="132" t="s">
        <v>116</v>
      </c>
      <c r="D1055" s="133"/>
      <c r="E1055" s="133"/>
      <c r="F1055" s="133"/>
      <c r="G1055" s="133"/>
      <c r="H1055" s="133"/>
      <c r="I1055" s="133"/>
      <c r="J1055" s="137"/>
      <c r="K1055" s="212" t="s">
        <v>165</v>
      </c>
      <c r="L1055" s="19"/>
      <c r="M1055" s="19"/>
      <c r="N1055" s="19"/>
      <c r="O1055" s="19"/>
      <c r="P1055" s="19"/>
      <c r="Q1055" s="19"/>
      <c r="R1055" s="20" t="s">
        <v>288</v>
      </c>
      <c r="S1055" s="20" t="s">
        <v>289</v>
      </c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</row>
    <row r="1056" spans="1:241" s="10" customFormat="1" ht="18.75" customHeight="1">
      <c r="A1056" s="288">
        <v>567</v>
      </c>
      <c r="B1056" s="298"/>
      <c r="C1056" s="281" t="s">
        <v>3</v>
      </c>
      <c r="D1056" s="283" t="s">
        <v>192</v>
      </c>
      <c r="E1056" s="23" t="s">
        <v>111</v>
      </c>
      <c r="F1056" s="24">
        <v>821</v>
      </c>
      <c r="G1056" s="24">
        <v>1307</v>
      </c>
      <c r="H1056" s="24">
        <f t="shared" ref="H1056:H1064" si="68">G1056*1.2</f>
        <v>1568.3999999999999</v>
      </c>
      <c r="I1056" s="241"/>
      <c r="J1056" s="296" t="s">
        <v>491</v>
      </c>
      <c r="K1056" s="212"/>
      <c r="L1056" s="19"/>
      <c r="M1056" s="19"/>
      <c r="N1056" s="19"/>
      <c r="O1056" s="19"/>
      <c r="P1056" s="19"/>
      <c r="Q1056" s="19"/>
      <c r="R1056" s="20"/>
      <c r="S1056" s="20"/>
      <c r="T1056" s="2"/>
      <c r="U1056" s="2"/>
      <c r="V1056" s="2"/>
      <c r="W1056" s="199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</row>
    <row r="1057" spans="1:232" s="10" customFormat="1" ht="18.75" customHeight="1">
      <c r="A1057" s="289"/>
      <c r="B1057" s="299"/>
      <c r="C1057" s="300"/>
      <c r="D1057" s="301"/>
      <c r="E1057" s="23" t="s">
        <v>110</v>
      </c>
      <c r="F1057" s="24">
        <v>852</v>
      </c>
      <c r="G1057" s="24">
        <v>1340</v>
      </c>
      <c r="H1057" s="24">
        <f t="shared" si="68"/>
        <v>1608</v>
      </c>
      <c r="I1057" s="242"/>
      <c r="J1057" s="312"/>
      <c r="K1057" s="212"/>
      <c r="L1057" s="19"/>
      <c r="M1057" s="19"/>
      <c r="N1057" s="19"/>
      <c r="O1057" s="19"/>
      <c r="P1057" s="19"/>
      <c r="Q1057" s="19"/>
      <c r="R1057" s="20"/>
      <c r="S1057" s="20"/>
      <c r="T1057" s="2"/>
      <c r="U1057" s="2"/>
      <c r="V1057" s="2"/>
      <c r="W1057" s="199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</row>
    <row r="1058" spans="1:232" s="10" customFormat="1" ht="18.75" customHeight="1">
      <c r="A1058" s="288">
        <v>568</v>
      </c>
      <c r="B1058" s="298"/>
      <c r="C1058" s="281" t="s">
        <v>498</v>
      </c>
      <c r="D1058" s="283" t="s">
        <v>192</v>
      </c>
      <c r="E1058" s="23" t="s">
        <v>111</v>
      </c>
      <c r="F1058" s="24">
        <v>989</v>
      </c>
      <c r="G1058" s="24">
        <v>1090</v>
      </c>
      <c r="H1058" s="24">
        <f t="shared" si="68"/>
        <v>1308</v>
      </c>
      <c r="I1058" s="242"/>
      <c r="J1058" s="312"/>
      <c r="K1058" s="212"/>
      <c r="L1058" s="19"/>
      <c r="M1058" s="19"/>
      <c r="N1058" s="19"/>
      <c r="O1058" s="19"/>
      <c r="P1058" s="19"/>
      <c r="Q1058" s="19"/>
      <c r="R1058" s="20"/>
      <c r="S1058" s="20"/>
      <c r="T1058" s="2"/>
      <c r="U1058" s="2"/>
      <c r="V1058" s="2"/>
      <c r="W1058" s="199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</row>
    <row r="1059" spans="1:232" s="10" customFormat="1" ht="18.75" customHeight="1">
      <c r="A1059" s="289"/>
      <c r="B1059" s="299"/>
      <c r="C1059" s="300"/>
      <c r="D1059" s="301"/>
      <c r="E1059" s="23" t="s">
        <v>110</v>
      </c>
      <c r="F1059" s="24">
        <v>1030</v>
      </c>
      <c r="G1059" s="24">
        <v>1135</v>
      </c>
      <c r="H1059" s="24">
        <f t="shared" si="68"/>
        <v>1362</v>
      </c>
      <c r="I1059" s="243"/>
      <c r="J1059" s="312"/>
      <c r="K1059" s="212"/>
      <c r="L1059" s="19"/>
      <c r="M1059" s="19"/>
      <c r="N1059" s="19"/>
      <c r="O1059" s="19"/>
      <c r="P1059" s="19"/>
      <c r="Q1059" s="19"/>
      <c r="R1059" s="20"/>
      <c r="S1059" s="20"/>
      <c r="T1059" s="2"/>
      <c r="U1059" s="2"/>
      <c r="V1059" s="2"/>
      <c r="W1059" s="199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</row>
    <row r="1060" spans="1:232" s="10" customFormat="1" ht="18.75" customHeight="1">
      <c r="A1060" s="288">
        <v>569</v>
      </c>
      <c r="B1060" s="298"/>
      <c r="C1060" s="281" t="s">
        <v>497</v>
      </c>
      <c r="D1060" s="283" t="s">
        <v>192</v>
      </c>
      <c r="E1060" s="23" t="s">
        <v>113</v>
      </c>
      <c r="F1060" s="24">
        <v>821</v>
      </c>
      <c r="G1060" s="24"/>
      <c r="H1060" s="24"/>
      <c r="I1060" s="24"/>
      <c r="J1060" s="312"/>
      <c r="K1060" s="212"/>
      <c r="L1060" s="19"/>
      <c r="M1060" s="19"/>
      <c r="N1060" s="19"/>
      <c r="O1060" s="19"/>
      <c r="P1060" s="19"/>
      <c r="Q1060" s="19"/>
      <c r="R1060" s="20"/>
      <c r="S1060" s="20"/>
      <c r="T1060" s="2"/>
      <c r="U1060" s="2"/>
      <c r="V1060" s="2"/>
      <c r="W1060" s="199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</row>
    <row r="1061" spans="1:232" s="10" customFormat="1" ht="18.75" customHeight="1">
      <c r="A1061" s="289"/>
      <c r="B1061" s="299"/>
      <c r="C1061" s="300"/>
      <c r="D1061" s="301"/>
      <c r="E1061" s="23" t="s">
        <v>113</v>
      </c>
      <c r="F1061" s="24">
        <v>989</v>
      </c>
      <c r="G1061" s="24"/>
      <c r="H1061" s="24"/>
      <c r="I1061" s="24"/>
      <c r="J1061" s="312"/>
      <c r="K1061" s="212"/>
      <c r="L1061" s="19"/>
      <c r="M1061" s="19"/>
      <c r="N1061" s="19"/>
      <c r="O1061" s="19"/>
      <c r="P1061" s="19"/>
      <c r="Q1061" s="19"/>
      <c r="R1061" s="20"/>
      <c r="S1061" s="20"/>
      <c r="T1061" s="2"/>
      <c r="U1061" s="2"/>
      <c r="V1061" s="2"/>
      <c r="W1061" s="199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</row>
    <row r="1062" spans="1:232" s="10" customFormat="1" ht="18.75" customHeight="1">
      <c r="A1062" s="288">
        <v>570</v>
      </c>
      <c r="B1062" s="298"/>
      <c r="C1062" s="281" t="s">
        <v>2</v>
      </c>
      <c r="D1062" s="283" t="s">
        <v>192</v>
      </c>
      <c r="E1062" s="23" t="s">
        <v>111</v>
      </c>
      <c r="F1062" s="24">
        <v>821</v>
      </c>
      <c r="G1062" s="24">
        <v>780</v>
      </c>
      <c r="H1062" s="24">
        <f t="shared" si="68"/>
        <v>936</v>
      </c>
      <c r="I1062" s="241"/>
      <c r="J1062" s="312"/>
      <c r="K1062" s="212"/>
      <c r="L1062" s="19"/>
      <c r="M1062" s="19"/>
      <c r="N1062" s="19"/>
      <c r="O1062" s="19"/>
      <c r="P1062" s="19"/>
      <c r="Q1062" s="19"/>
      <c r="R1062" s="20"/>
      <c r="S1062" s="20"/>
      <c r="T1062" s="2"/>
      <c r="U1062" s="2"/>
      <c r="V1062" s="2"/>
      <c r="W1062" s="199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</row>
    <row r="1063" spans="1:232" s="10" customFormat="1" ht="18.75" customHeight="1">
      <c r="A1063" s="289"/>
      <c r="B1063" s="299"/>
      <c r="C1063" s="300"/>
      <c r="D1063" s="301"/>
      <c r="E1063" s="23" t="s">
        <v>110</v>
      </c>
      <c r="F1063" s="24">
        <v>852</v>
      </c>
      <c r="G1063" s="24">
        <v>980</v>
      </c>
      <c r="H1063" s="24">
        <f t="shared" si="68"/>
        <v>1176</v>
      </c>
      <c r="I1063" s="242"/>
      <c r="J1063" s="312"/>
      <c r="K1063" s="212"/>
      <c r="L1063" s="19"/>
      <c r="M1063" s="19"/>
      <c r="N1063" s="19"/>
      <c r="O1063" s="19"/>
      <c r="P1063" s="19"/>
      <c r="Q1063" s="19"/>
      <c r="R1063" s="20"/>
      <c r="S1063" s="20"/>
      <c r="T1063" s="2"/>
      <c r="U1063" s="2"/>
      <c r="V1063" s="2"/>
      <c r="W1063" s="199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</row>
    <row r="1064" spans="1:232" s="10" customFormat="1" ht="18.75" customHeight="1">
      <c r="A1064" s="288">
        <v>571</v>
      </c>
      <c r="B1064" s="290"/>
      <c r="C1064" s="281" t="s">
        <v>1</v>
      </c>
      <c r="D1064" s="283" t="s">
        <v>192</v>
      </c>
      <c r="E1064" s="23" t="s">
        <v>111</v>
      </c>
      <c r="F1064" s="24">
        <v>821</v>
      </c>
      <c r="G1064" s="24">
        <v>770</v>
      </c>
      <c r="H1064" s="24">
        <f t="shared" si="68"/>
        <v>924</v>
      </c>
      <c r="I1064" s="242"/>
      <c r="J1064" s="312"/>
      <c r="K1064" s="279"/>
      <c r="L1064" s="19"/>
      <c r="M1064" s="19"/>
      <c r="N1064" s="19"/>
      <c r="O1064" s="19"/>
      <c r="P1064" s="19"/>
      <c r="Q1064" s="19"/>
      <c r="R1064" s="20" t="s">
        <v>288</v>
      </c>
      <c r="S1064" s="20" t="s">
        <v>289</v>
      </c>
      <c r="T1064" s="2"/>
      <c r="U1064" s="2"/>
      <c r="V1064" s="2"/>
      <c r="W1064" s="199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</row>
    <row r="1065" spans="1:232" s="10" customFormat="1" ht="18.75" customHeight="1">
      <c r="A1065" s="302"/>
      <c r="B1065" s="303"/>
      <c r="C1065" s="300"/>
      <c r="D1065" s="284"/>
      <c r="E1065" s="23" t="s">
        <v>110</v>
      </c>
      <c r="F1065" s="24">
        <v>852</v>
      </c>
      <c r="G1065" s="24">
        <v>990</v>
      </c>
      <c r="H1065" s="24">
        <f>G1065*1.2</f>
        <v>1188</v>
      </c>
      <c r="I1065" s="242"/>
      <c r="J1065" s="312"/>
      <c r="K1065" s="279"/>
      <c r="L1065" s="19"/>
      <c r="M1065" s="19"/>
      <c r="N1065" s="19"/>
      <c r="O1065" s="19"/>
      <c r="P1065" s="19"/>
      <c r="Q1065" s="19"/>
      <c r="R1065" s="20"/>
      <c r="S1065" s="20"/>
      <c r="T1065" s="2"/>
      <c r="U1065" s="2"/>
      <c r="V1065" s="2"/>
      <c r="W1065" s="199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</row>
    <row r="1066" spans="1:232" s="10" customFormat="1" ht="18.75" customHeight="1">
      <c r="A1066" s="302"/>
      <c r="B1066" s="303"/>
      <c r="C1066" s="281" t="s">
        <v>505</v>
      </c>
      <c r="D1066" s="283" t="s">
        <v>192</v>
      </c>
      <c r="E1066" s="23" t="s">
        <v>111</v>
      </c>
      <c r="F1066" s="24"/>
      <c r="G1066" s="24">
        <v>318</v>
      </c>
      <c r="H1066" s="24">
        <f>G1066*1.2</f>
        <v>381.59999999999997</v>
      </c>
      <c r="I1066" s="242"/>
      <c r="J1066" s="312"/>
      <c r="K1066" s="279"/>
      <c r="L1066" s="19"/>
      <c r="M1066" s="19"/>
      <c r="N1066" s="19"/>
      <c r="O1066" s="19"/>
      <c r="P1066" s="19"/>
      <c r="Q1066" s="19"/>
      <c r="R1066" s="20"/>
      <c r="S1066" s="20"/>
      <c r="T1066" s="2"/>
      <c r="U1066" s="2"/>
      <c r="V1066" s="2"/>
      <c r="W1066" s="199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</row>
    <row r="1067" spans="1:232" s="10" customFormat="1" ht="18.75" customHeight="1">
      <c r="A1067" s="289"/>
      <c r="B1067" s="291"/>
      <c r="C1067" s="282"/>
      <c r="D1067" s="284"/>
      <c r="E1067" s="245" t="s">
        <v>110</v>
      </c>
      <c r="F1067" s="206"/>
      <c r="G1067" s="241">
        <v>318</v>
      </c>
      <c r="H1067" s="241">
        <f>G1067*1.2</f>
        <v>381.59999999999997</v>
      </c>
      <c r="I1067" s="243"/>
      <c r="J1067" s="297"/>
      <c r="K1067" s="280"/>
      <c r="L1067" s="19"/>
      <c r="M1067" s="19"/>
      <c r="N1067" s="19"/>
      <c r="O1067" s="19"/>
      <c r="P1067" s="19"/>
      <c r="Q1067" s="19"/>
      <c r="R1067" s="20" t="s">
        <v>288</v>
      </c>
      <c r="S1067" s="20" t="s">
        <v>289</v>
      </c>
      <c r="T1067" s="2"/>
      <c r="U1067" s="2"/>
      <c r="V1067" s="2"/>
      <c r="W1067" s="199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</row>
    <row r="1068" spans="1:232" s="10" customFormat="1" ht="48" customHeight="1">
      <c r="A1068" s="216"/>
      <c r="B1068" s="217"/>
      <c r="C1068" s="264" t="s">
        <v>3</v>
      </c>
      <c r="D1068" s="251" t="s">
        <v>865</v>
      </c>
      <c r="E1068" s="23" t="s">
        <v>863</v>
      </c>
      <c r="F1068" s="153"/>
      <c r="G1068" s="24">
        <v>2220</v>
      </c>
      <c r="H1068" s="24">
        <f>G1068*1.2</f>
        <v>2664</v>
      </c>
      <c r="I1068" s="243"/>
      <c r="J1068" s="220" t="s">
        <v>866</v>
      </c>
      <c r="K1068" s="213"/>
      <c r="L1068" s="19"/>
      <c r="M1068" s="19"/>
      <c r="N1068" s="19"/>
      <c r="O1068" s="19"/>
      <c r="P1068" s="19"/>
      <c r="Q1068" s="19"/>
      <c r="R1068" s="20"/>
      <c r="S1068" s="20"/>
      <c r="T1068" s="2"/>
      <c r="U1068" s="2"/>
      <c r="V1068" s="2"/>
      <c r="W1068" s="199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</row>
    <row r="1069" spans="1:232" s="10" customFormat="1" ht="25.5" customHeight="1">
      <c r="A1069" s="256">
        <v>577</v>
      </c>
      <c r="B1069" s="22" t="s">
        <v>290</v>
      </c>
      <c r="C1069" s="268" t="s">
        <v>253</v>
      </c>
      <c r="D1069" s="86"/>
      <c r="E1069" s="268"/>
      <c r="F1069" s="268"/>
      <c r="G1069" s="87"/>
      <c r="H1069" s="87"/>
      <c r="I1069" s="87"/>
      <c r="J1069" s="268"/>
      <c r="K1069" s="57"/>
      <c r="L1069" s="19"/>
      <c r="M1069" s="19"/>
      <c r="N1069" s="19"/>
      <c r="O1069" s="19"/>
      <c r="P1069" s="19"/>
      <c r="Q1069" s="19"/>
      <c r="R1069" s="20"/>
      <c r="S1069" s="20"/>
      <c r="T1069" s="2"/>
      <c r="U1069" s="2"/>
      <c r="V1069" s="2"/>
      <c r="W1069" s="199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</row>
    <row r="1070" spans="1:232" s="10" customFormat="1" ht="52.5" customHeight="1">
      <c r="A1070" s="256">
        <v>572</v>
      </c>
      <c r="B1070" s="257"/>
      <c r="C1070" s="244" t="s">
        <v>766</v>
      </c>
      <c r="D1070" s="244"/>
      <c r="E1070" s="244"/>
      <c r="F1070" s="244"/>
      <c r="G1070" s="244"/>
      <c r="H1070" s="244"/>
      <c r="I1070" s="244"/>
      <c r="J1070" s="244"/>
      <c r="K1070" s="212" t="s">
        <v>165</v>
      </c>
      <c r="L1070" s="19"/>
      <c r="M1070" s="19"/>
      <c r="N1070" s="19"/>
      <c r="O1070" s="19"/>
      <c r="P1070" s="19"/>
      <c r="Q1070" s="19"/>
      <c r="R1070" s="20"/>
      <c r="S1070" s="20"/>
      <c r="T1070" s="2"/>
      <c r="U1070" s="2"/>
      <c r="V1070" s="2"/>
      <c r="W1070" s="199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</row>
    <row r="1071" spans="1:232" s="10" customFormat="1" ht="18.75" customHeight="1">
      <c r="A1071" s="256">
        <v>573</v>
      </c>
      <c r="B1071" s="22"/>
      <c r="C1071" s="264" t="s">
        <v>767</v>
      </c>
      <c r="D1071" s="251" t="s">
        <v>8</v>
      </c>
      <c r="E1071" s="23" t="s">
        <v>111</v>
      </c>
      <c r="F1071" s="24">
        <v>3300</v>
      </c>
      <c r="G1071" s="24">
        <f>ROUNDUP((F1071*1.1),0)</f>
        <v>3630</v>
      </c>
      <c r="H1071" s="24">
        <f t="shared" ref="H1071:H1076" si="69">G1071*1.2</f>
        <v>4356</v>
      </c>
      <c r="I1071" s="24"/>
      <c r="J1071" s="285" t="s">
        <v>193</v>
      </c>
      <c r="K1071" s="212"/>
      <c r="L1071" s="19"/>
      <c r="M1071" s="19"/>
      <c r="N1071" s="19"/>
      <c r="O1071" s="19"/>
      <c r="P1071" s="19"/>
      <c r="Q1071" s="19"/>
      <c r="R1071" s="20" t="s">
        <v>288</v>
      </c>
      <c r="S1071" s="20" t="s">
        <v>289</v>
      </c>
      <c r="T1071" s="2"/>
      <c r="U1071" s="2"/>
      <c r="V1071" s="2"/>
      <c r="W1071" s="199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</row>
    <row r="1072" spans="1:232" s="10" customFormat="1" ht="18.75" customHeight="1">
      <c r="A1072" s="256"/>
      <c r="B1072" s="22"/>
      <c r="C1072" s="264"/>
      <c r="D1072" s="251"/>
      <c r="E1072" s="23"/>
      <c r="F1072" s="24"/>
      <c r="G1072" s="24"/>
      <c r="H1072" s="24"/>
      <c r="I1072" s="24"/>
      <c r="J1072" s="286"/>
      <c r="K1072" s="212"/>
      <c r="L1072" s="19"/>
      <c r="M1072" s="19"/>
      <c r="N1072" s="19"/>
      <c r="O1072" s="19"/>
      <c r="P1072" s="19"/>
      <c r="Q1072" s="19"/>
      <c r="R1072" s="20"/>
      <c r="S1072" s="20"/>
      <c r="T1072" s="2"/>
      <c r="U1072" s="2"/>
      <c r="V1072" s="2"/>
      <c r="W1072" s="199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</row>
    <row r="1073" spans="1:232" s="10" customFormat="1" ht="18.75" customHeight="1">
      <c r="A1073" s="256"/>
      <c r="B1073" s="22"/>
      <c r="C1073" s="264" t="s">
        <v>768</v>
      </c>
      <c r="D1073" s="251" t="s">
        <v>8</v>
      </c>
      <c r="E1073" s="23" t="s">
        <v>111</v>
      </c>
      <c r="F1073" s="24">
        <v>3300</v>
      </c>
      <c r="G1073" s="24">
        <v>6215</v>
      </c>
      <c r="H1073" s="24">
        <f t="shared" si="69"/>
        <v>7458</v>
      </c>
      <c r="I1073" s="24"/>
      <c r="J1073" s="287"/>
      <c r="K1073" s="212"/>
      <c r="L1073" s="19"/>
      <c r="M1073" s="19"/>
      <c r="N1073" s="19"/>
      <c r="O1073" s="19"/>
      <c r="P1073" s="19"/>
      <c r="Q1073" s="19"/>
      <c r="R1073" s="20"/>
      <c r="S1073" s="20"/>
      <c r="T1073" s="2"/>
      <c r="U1073" s="2"/>
      <c r="V1073" s="2"/>
      <c r="W1073" s="199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</row>
    <row r="1074" spans="1:232" s="15" customFormat="1" ht="23.25" customHeight="1">
      <c r="A1074" s="223">
        <v>589</v>
      </c>
      <c r="B1074" s="221"/>
      <c r="C1074" s="260" t="s">
        <v>177</v>
      </c>
      <c r="D1074" s="261"/>
      <c r="E1074" s="23"/>
      <c r="F1074" s="175"/>
      <c r="G1074" s="24"/>
      <c r="H1074" s="24"/>
      <c r="I1074" s="24"/>
      <c r="J1074" s="263"/>
      <c r="K1074" s="58"/>
      <c r="L1074" s="38"/>
      <c r="M1074" s="38"/>
      <c r="N1074" s="38"/>
      <c r="O1074" s="38"/>
      <c r="P1074" s="38"/>
      <c r="Q1074" s="38"/>
      <c r="R1074" s="59"/>
      <c r="S1074" s="20"/>
      <c r="T1074" s="12"/>
      <c r="U1074" s="12"/>
      <c r="V1074" s="12"/>
      <c r="W1074" s="200"/>
      <c r="X1074" s="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  <c r="CP1074" s="12"/>
      <c r="CQ1074" s="12"/>
      <c r="CR1074" s="12"/>
      <c r="CS1074" s="12"/>
      <c r="CT1074" s="12"/>
      <c r="CU1074" s="12"/>
      <c r="CV1074" s="12"/>
      <c r="CW1074" s="12"/>
      <c r="CX1074" s="12"/>
      <c r="CY1074" s="12"/>
      <c r="CZ1074" s="12"/>
      <c r="DA1074" s="12"/>
      <c r="DB1074" s="12"/>
      <c r="DC1074" s="12"/>
      <c r="DD1074" s="12"/>
      <c r="DE1074" s="12"/>
      <c r="DF1074" s="12"/>
      <c r="DG1074" s="12"/>
      <c r="DH1074" s="12"/>
      <c r="DI1074" s="12"/>
      <c r="DJ1074" s="12"/>
      <c r="DK1074" s="12"/>
      <c r="DL1074" s="12"/>
      <c r="DM1074" s="12"/>
      <c r="DN1074" s="12"/>
      <c r="DO1074" s="12"/>
      <c r="DP1074" s="12"/>
      <c r="DQ1074" s="12"/>
      <c r="DR1074" s="12"/>
      <c r="DS1074" s="12"/>
      <c r="DT1074" s="12"/>
      <c r="DU1074" s="12"/>
      <c r="DV1074" s="12"/>
      <c r="DW1074" s="12"/>
      <c r="DX1074" s="12"/>
      <c r="DY1074" s="12"/>
      <c r="DZ1074" s="12"/>
      <c r="EA1074" s="12"/>
      <c r="EB1074" s="12"/>
      <c r="EC1074" s="12"/>
      <c r="ED1074" s="12"/>
      <c r="EE1074" s="12"/>
      <c r="EF1074" s="12"/>
      <c r="EG1074" s="12"/>
      <c r="EH1074" s="12"/>
      <c r="EI1074" s="12"/>
      <c r="EJ1074" s="12"/>
      <c r="EK1074" s="12"/>
      <c r="EL1074" s="12"/>
      <c r="EM1074" s="12"/>
      <c r="EN1074" s="12"/>
      <c r="EO1074" s="12"/>
      <c r="EP1074" s="12"/>
      <c r="EQ1074" s="12"/>
      <c r="ER1074" s="12"/>
      <c r="ES1074" s="12"/>
      <c r="ET1074" s="12"/>
      <c r="EU1074" s="12"/>
      <c r="EV1074" s="12"/>
      <c r="EW1074" s="12"/>
      <c r="EX1074" s="12"/>
      <c r="EY1074" s="12"/>
      <c r="EZ1074" s="12"/>
      <c r="FA1074" s="12"/>
      <c r="FB1074" s="12"/>
      <c r="FC1074" s="12"/>
      <c r="FD1074" s="12"/>
      <c r="FE1074" s="12"/>
      <c r="FF1074" s="12"/>
      <c r="FG1074" s="12"/>
      <c r="FH1074" s="12"/>
      <c r="FI1074" s="12"/>
      <c r="FJ1074" s="12"/>
      <c r="FK1074" s="12"/>
      <c r="FL1074" s="12"/>
      <c r="FM1074" s="12"/>
      <c r="FN1074" s="12"/>
      <c r="FO1074" s="12"/>
      <c r="FP1074" s="12"/>
      <c r="FQ1074" s="12"/>
      <c r="FR1074" s="12"/>
      <c r="FS1074" s="12"/>
      <c r="FT1074" s="12"/>
      <c r="FU1074" s="12"/>
      <c r="FV1074" s="12"/>
      <c r="FW1074" s="12"/>
      <c r="FX1074" s="12"/>
      <c r="FY1074" s="12"/>
      <c r="FZ1074" s="12"/>
      <c r="GA1074" s="12"/>
      <c r="GB1074" s="12"/>
      <c r="GC1074" s="12"/>
      <c r="GD1074" s="12"/>
      <c r="GE1074" s="12"/>
      <c r="GF1074" s="12"/>
      <c r="GG1074" s="12"/>
      <c r="GH1074" s="12"/>
      <c r="GI1074" s="12"/>
      <c r="GJ1074" s="12"/>
      <c r="GK1074" s="12"/>
      <c r="GL1074" s="12"/>
      <c r="GM1074" s="12"/>
      <c r="GN1074" s="12"/>
      <c r="GO1074" s="12"/>
      <c r="GP1074" s="12"/>
      <c r="GQ1074" s="12"/>
      <c r="GR1074" s="12"/>
      <c r="GS1074" s="12"/>
      <c r="GT1074" s="12"/>
      <c r="GU1074" s="12"/>
      <c r="GV1074" s="12"/>
      <c r="GW1074" s="12"/>
      <c r="GX1074" s="12"/>
      <c r="GY1074" s="12"/>
      <c r="GZ1074" s="12"/>
      <c r="HA1074" s="12"/>
      <c r="HB1074" s="12"/>
      <c r="HC1074" s="12"/>
      <c r="HD1074" s="12"/>
      <c r="HE1074" s="12"/>
      <c r="HF1074" s="12"/>
      <c r="HG1074" s="12"/>
      <c r="HH1074" s="12"/>
      <c r="HI1074" s="12"/>
      <c r="HJ1074" s="12"/>
      <c r="HK1074" s="12"/>
      <c r="HL1074" s="12"/>
      <c r="HM1074" s="12"/>
      <c r="HN1074" s="12"/>
      <c r="HO1074" s="12"/>
      <c r="HP1074" s="12"/>
      <c r="HQ1074" s="12"/>
      <c r="HR1074" s="12"/>
      <c r="HS1074" s="12"/>
      <c r="HT1074" s="12"/>
      <c r="HU1074" s="12"/>
      <c r="HV1074" s="12"/>
      <c r="HW1074" s="12"/>
      <c r="HX1074" s="12"/>
    </row>
    <row r="1075" spans="1:232" s="10" customFormat="1" ht="18.75" customHeight="1">
      <c r="A1075" s="288">
        <v>590</v>
      </c>
      <c r="B1075" s="290"/>
      <c r="C1075" s="292" t="s">
        <v>496</v>
      </c>
      <c r="D1075" s="294" t="s">
        <v>5</v>
      </c>
      <c r="E1075" s="23" t="s">
        <v>111</v>
      </c>
      <c r="F1075" s="175">
        <v>1053</v>
      </c>
      <c r="G1075" s="24">
        <v>1307</v>
      </c>
      <c r="H1075" s="24">
        <f t="shared" si="69"/>
        <v>1568.3999999999999</v>
      </c>
      <c r="I1075" s="24"/>
      <c r="J1075" s="296" t="s">
        <v>815</v>
      </c>
      <c r="K1075" s="57"/>
      <c r="L1075" s="45"/>
      <c r="M1075" s="45"/>
      <c r="N1075" s="45"/>
      <c r="O1075" s="45"/>
      <c r="P1075" s="45"/>
      <c r="Q1075" s="45"/>
      <c r="R1075" s="48" t="s">
        <v>290</v>
      </c>
      <c r="S1075" s="20" t="s">
        <v>291</v>
      </c>
      <c r="T1075" s="2"/>
      <c r="U1075" s="2"/>
      <c r="V1075" s="2"/>
      <c r="W1075" s="199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</row>
    <row r="1076" spans="1:232" s="10" customFormat="1" ht="27.75" customHeight="1">
      <c r="A1076" s="289"/>
      <c r="B1076" s="291"/>
      <c r="C1076" s="293"/>
      <c r="D1076" s="295"/>
      <c r="E1076" s="23" t="s">
        <v>110</v>
      </c>
      <c r="F1076" s="175">
        <v>1134</v>
      </c>
      <c r="G1076" s="24">
        <v>1340</v>
      </c>
      <c r="H1076" s="24">
        <f t="shared" si="69"/>
        <v>1608</v>
      </c>
      <c r="I1076" s="24"/>
      <c r="J1076" s="297"/>
      <c r="K1076" s="57"/>
      <c r="L1076" s="45"/>
      <c r="M1076" s="45"/>
      <c r="N1076" s="45"/>
      <c r="O1076" s="45"/>
      <c r="P1076" s="45"/>
      <c r="Q1076" s="45"/>
      <c r="R1076" s="48" t="s">
        <v>290</v>
      </c>
      <c r="S1076" s="20" t="s">
        <v>291</v>
      </c>
      <c r="T1076" s="2"/>
      <c r="U1076" s="2"/>
      <c r="V1076" s="2"/>
      <c r="W1076" s="199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</row>
    <row r="1077" spans="1:232" s="10" customFormat="1" ht="30.75" customHeight="1">
      <c r="A1077" s="28"/>
      <c r="B1077" s="134"/>
      <c r="C1077" s="135"/>
      <c r="D1077" s="136"/>
      <c r="E1077" s="136"/>
      <c r="F1077" s="162"/>
      <c r="G1077" s="138"/>
      <c r="H1077" s="138"/>
      <c r="I1077" s="138"/>
      <c r="J1077" s="139"/>
      <c r="K1077" s="18"/>
      <c r="L1077" s="19"/>
      <c r="M1077" s="19"/>
      <c r="N1077" s="19"/>
      <c r="O1077" s="19"/>
      <c r="P1077" s="19"/>
      <c r="Q1077" s="19"/>
      <c r="R1077" s="60"/>
      <c r="S1077" s="60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</row>
    <row r="1078" spans="1:232" s="10" customFormat="1" ht="30.75" customHeight="1">
      <c r="A1078" s="28"/>
      <c r="B1078" s="134"/>
      <c r="C1078" s="135"/>
      <c r="D1078" s="136"/>
      <c r="E1078" s="136"/>
      <c r="F1078" s="162"/>
      <c r="G1078" s="138"/>
      <c r="H1078" s="138"/>
      <c r="I1078" s="138"/>
      <c r="J1078" s="139"/>
      <c r="K1078" s="18"/>
      <c r="L1078" s="19"/>
      <c r="M1078" s="19"/>
      <c r="N1078" s="19"/>
      <c r="O1078" s="19"/>
      <c r="P1078" s="19"/>
      <c r="Q1078" s="19"/>
      <c r="R1078" s="60"/>
      <c r="S1078" s="60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</row>
    <row r="1079" spans="1:232" s="10" customFormat="1" ht="30.75" customHeight="1">
      <c r="A1079" s="28"/>
      <c r="B1079" s="134"/>
      <c r="C1079" s="135"/>
      <c r="D1079" s="136"/>
      <c r="E1079" s="136"/>
      <c r="F1079" s="162"/>
      <c r="G1079" s="138"/>
      <c r="H1079" s="138"/>
      <c r="I1079" s="138"/>
      <c r="J1079" s="139"/>
      <c r="K1079" s="18"/>
      <c r="L1079" s="19"/>
      <c r="M1079" s="19"/>
      <c r="N1079" s="19"/>
      <c r="O1079" s="19"/>
      <c r="P1079" s="19"/>
      <c r="Q1079" s="19"/>
      <c r="R1079" s="60"/>
      <c r="S1079" s="60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</row>
    <row r="1080" spans="1:232" s="10" customFormat="1" ht="30.75" customHeight="1">
      <c r="A1080" s="28"/>
      <c r="B1080" s="134"/>
      <c r="C1080" s="135"/>
      <c r="D1080" s="136"/>
      <c r="E1080" s="136"/>
      <c r="F1080" s="162"/>
      <c r="G1080" s="138"/>
      <c r="H1080" s="138"/>
      <c r="I1080" s="138"/>
      <c r="J1080" s="139"/>
      <c r="K1080" s="18"/>
      <c r="L1080" s="19"/>
      <c r="M1080" s="19"/>
      <c r="N1080" s="19"/>
      <c r="O1080" s="19"/>
      <c r="P1080" s="19"/>
      <c r="Q1080" s="19"/>
      <c r="R1080" s="60"/>
      <c r="S1080" s="60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</row>
    <row r="1081" spans="1:232" s="10" customFormat="1" ht="30.75" customHeight="1">
      <c r="A1081" s="28"/>
      <c r="B1081" s="134"/>
      <c r="C1081" s="135"/>
      <c r="D1081" s="136"/>
      <c r="E1081" s="136"/>
      <c r="F1081" s="162"/>
      <c r="G1081" s="138"/>
      <c r="H1081" s="138"/>
      <c r="I1081" s="138"/>
      <c r="J1081" s="139"/>
      <c r="K1081" s="18"/>
      <c r="L1081" s="19"/>
      <c r="M1081" s="19"/>
      <c r="N1081" s="19"/>
      <c r="O1081" s="19"/>
      <c r="P1081" s="19"/>
      <c r="Q1081" s="19"/>
      <c r="R1081" s="60"/>
      <c r="S1081" s="60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</row>
    <row r="1082" spans="1:232" s="10" customFormat="1" ht="30.75" customHeight="1">
      <c r="A1082" s="28"/>
      <c r="B1082" s="134"/>
      <c r="C1082" s="135"/>
      <c r="D1082" s="136"/>
      <c r="E1082" s="136"/>
      <c r="F1082" s="162"/>
      <c r="G1082" s="138"/>
      <c r="H1082" s="138"/>
      <c r="I1082" s="138"/>
      <c r="J1082" s="139"/>
      <c r="K1082" s="18"/>
      <c r="L1082" s="19"/>
      <c r="M1082" s="19"/>
      <c r="N1082" s="19"/>
      <c r="O1082" s="19"/>
      <c r="P1082" s="19"/>
      <c r="Q1082" s="19"/>
      <c r="R1082" s="60"/>
      <c r="S1082" s="60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</row>
    <row r="1083" spans="1:232" s="10" customFormat="1" ht="30.75" customHeight="1">
      <c r="A1083" s="28"/>
      <c r="B1083" s="134"/>
      <c r="C1083" s="135"/>
      <c r="D1083" s="136"/>
      <c r="E1083" s="136"/>
      <c r="F1083" s="162"/>
      <c r="G1083" s="138"/>
      <c r="H1083" s="138"/>
      <c r="I1083" s="138"/>
      <c r="J1083" s="139"/>
      <c r="K1083" s="18"/>
      <c r="L1083" s="19"/>
      <c r="M1083" s="19"/>
      <c r="N1083" s="19"/>
      <c r="O1083" s="19"/>
      <c r="P1083" s="19"/>
      <c r="Q1083" s="19"/>
      <c r="R1083" s="60"/>
      <c r="S1083" s="60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</row>
    <row r="1084" spans="1:232" s="10" customFormat="1" ht="30.75" customHeight="1">
      <c r="A1084" s="28"/>
      <c r="B1084" s="134"/>
      <c r="C1084" s="135"/>
      <c r="D1084" s="136"/>
      <c r="E1084" s="136"/>
      <c r="F1084" s="162"/>
      <c r="G1084" s="138"/>
      <c r="H1084" s="138"/>
      <c r="I1084" s="138"/>
      <c r="J1084" s="139"/>
      <c r="K1084" s="18"/>
      <c r="L1084" s="19"/>
      <c r="M1084" s="19"/>
      <c r="N1084" s="19"/>
      <c r="O1084" s="19"/>
      <c r="P1084" s="19"/>
      <c r="Q1084" s="19"/>
      <c r="R1084" s="60"/>
      <c r="S1084" s="60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</row>
    <row r="1085" spans="1:232" s="10" customFormat="1" ht="30.75" customHeight="1">
      <c r="A1085" s="28"/>
      <c r="B1085" s="134"/>
      <c r="C1085" s="135"/>
      <c r="D1085" s="136"/>
      <c r="E1085" s="136"/>
      <c r="F1085" s="162"/>
      <c r="G1085" s="138"/>
      <c r="H1085" s="138"/>
      <c r="I1085" s="138"/>
      <c r="J1085" s="139"/>
      <c r="K1085" s="18"/>
      <c r="L1085" s="19"/>
      <c r="M1085" s="19"/>
      <c r="N1085" s="19"/>
      <c r="O1085" s="19"/>
      <c r="P1085" s="19"/>
      <c r="Q1085" s="19"/>
      <c r="R1085" s="60"/>
      <c r="S1085" s="60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</row>
    <row r="1086" spans="1:232" s="10" customFormat="1" ht="30.75" customHeight="1">
      <c r="A1086" s="28"/>
      <c r="B1086" s="134"/>
      <c r="C1086" s="135"/>
      <c r="D1086" s="136"/>
      <c r="E1086" s="136"/>
      <c r="F1086" s="162"/>
      <c r="G1086" s="138"/>
      <c r="H1086" s="138"/>
      <c r="I1086" s="138"/>
      <c r="J1086" s="139"/>
      <c r="K1086" s="18"/>
      <c r="L1086" s="19"/>
      <c r="M1086" s="19"/>
      <c r="N1086" s="19"/>
      <c r="O1086" s="19"/>
      <c r="P1086" s="19"/>
      <c r="Q1086" s="19"/>
      <c r="R1086" s="60"/>
      <c r="S1086" s="60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</row>
    <row r="1087" spans="1:232" s="10" customFormat="1" ht="30.75" customHeight="1">
      <c r="A1087" s="28"/>
      <c r="B1087" s="134"/>
      <c r="C1087" s="135"/>
      <c r="D1087" s="136"/>
      <c r="E1087" s="136"/>
      <c r="F1087" s="162"/>
      <c r="G1087" s="138"/>
      <c r="H1087" s="138"/>
      <c r="I1087" s="138"/>
      <c r="J1087" s="139"/>
      <c r="K1087" s="18"/>
      <c r="L1087" s="19"/>
      <c r="M1087" s="19"/>
      <c r="N1087" s="19"/>
      <c r="O1087" s="19"/>
      <c r="P1087" s="19"/>
      <c r="Q1087" s="19"/>
      <c r="R1087" s="60"/>
      <c r="S1087" s="60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</row>
    <row r="1088" spans="1:232" s="10" customFormat="1" ht="30.75" customHeight="1">
      <c r="A1088" s="28"/>
      <c r="B1088" s="134"/>
      <c r="C1088" s="135"/>
      <c r="D1088" s="136"/>
      <c r="E1088" s="136"/>
      <c r="F1088" s="162"/>
      <c r="G1088" s="138"/>
      <c r="H1088" s="138"/>
      <c r="I1088" s="138"/>
      <c r="J1088" s="139"/>
      <c r="K1088" s="18"/>
      <c r="L1088" s="19"/>
      <c r="M1088" s="19"/>
      <c r="N1088" s="19"/>
      <c r="O1088" s="19"/>
      <c r="P1088" s="19"/>
      <c r="Q1088" s="19"/>
      <c r="R1088" s="60"/>
      <c r="S1088" s="60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</row>
    <row r="1089" spans="1:232" s="10" customFormat="1" ht="30.75" customHeight="1">
      <c r="A1089" s="28"/>
      <c r="B1089" s="134"/>
      <c r="C1089" s="135"/>
      <c r="D1089" s="136"/>
      <c r="E1089" s="136"/>
      <c r="F1089" s="162"/>
      <c r="G1089" s="138"/>
      <c r="H1089" s="138"/>
      <c r="I1089" s="138"/>
      <c r="J1089" s="139"/>
      <c r="K1089" s="18"/>
      <c r="L1089" s="19"/>
      <c r="M1089" s="19"/>
      <c r="N1089" s="19"/>
      <c r="O1089" s="19"/>
      <c r="P1089" s="19"/>
      <c r="Q1089" s="19"/>
      <c r="R1089" s="60"/>
      <c r="S1089" s="60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</row>
    <row r="1090" spans="1:232" s="10" customFormat="1" ht="30.75" customHeight="1">
      <c r="A1090" s="28"/>
      <c r="B1090" s="134"/>
      <c r="C1090" s="135"/>
      <c r="D1090" s="136"/>
      <c r="E1090" s="136"/>
      <c r="F1090" s="162"/>
      <c r="G1090" s="138"/>
      <c r="H1090" s="138"/>
      <c r="I1090" s="138"/>
      <c r="J1090" s="139"/>
      <c r="K1090" s="18"/>
      <c r="L1090" s="19"/>
      <c r="M1090" s="19"/>
      <c r="N1090" s="19"/>
      <c r="O1090" s="19"/>
      <c r="P1090" s="19"/>
      <c r="Q1090" s="19"/>
      <c r="R1090" s="60"/>
      <c r="S1090" s="60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</row>
    <row r="1091" spans="1:232" s="10" customFormat="1" ht="30.75" customHeight="1">
      <c r="A1091" s="28"/>
      <c r="B1091" s="134"/>
      <c r="C1091" s="135"/>
      <c r="D1091" s="136"/>
      <c r="E1091" s="136"/>
      <c r="F1091" s="162"/>
      <c r="G1091" s="138"/>
      <c r="H1091" s="138"/>
      <c r="I1091" s="138"/>
      <c r="J1091" s="139"/>
      <c r="K1091" s="18"/>
      <c r="L1091" s="19"/>
      <c r="M1091" s="19"/>
      <c r="N1091" s="19"/>
      <c r="O1091" s="19"/>
      <c r="P1091" s="19"/>
      <c r="Q1091" s="19"/>
      <c r="R1091" s="60"/>
      <c r="S1091" s="60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</row>
    <row r="1092" spans="1:232" s="10" customFormat="1" ht="30.75" customHeight="1">
      <c r="A1092" s="28"/>
      <c r="B1092" s="134"/>
      <c r="C1092" s="135"/>
      <c r="D1092" s="136"/>
      <c r="E1092" s="136"/>
      <c r="F1092" s="162"/>
      <c r="G1092" s="138"/>
      <c r="H1092" s="138"/>
      <c r="I1092" s="138"/>
      <c r="J1092" s="139"/>
      <c r="K1092" s="18"/>
      <c r="L1092" s="19"/>
      <c r="M1092" s="19"/>
      <c r="N1092" s="19"/>
      <c r="O1092" s="19"/>
      <c r="P1092" s="19"/>
      <c r="Q1092" s="19"/>
      <c r="R1092" s="60"/>
      <c r="S1092" s="60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</row>
    <row r="1093" spans="1:232" s="10" customFormat="1" ht="30.75" customHeight="1">
      <c r="A1093" s="28"/>
      <c r="B1093" s="134"/>
      <c r="C1093" s="135"/>
      <c r="D1093" s="136"/>
      <c r="E1093" s="136"/>
      <c r="F1093" s="162"/>
      <c r="G1093" s="138"/>
      <c r="H1093" s="138"/>
      <c r="I1093" s="138"/>
      <c r="J1093" s="139"/>
      <c r="K1093" s="18"/>
      <c r="L1093" s="19"/>
      <c r="M1093" s="19"/>
      <c r="N1093" s="19"/>
      <c r="O1093" s="19"/>
      <c r="P1093" s="19"/>
      <c r="Q1093" s="19"/>
      <c r="R1093" s="60"/>
      <c r="S1093" s="60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</row>
    <row r="1094" spans="1:232" s="10" customFormat="1" ht="30.75" customHeight="1">
      <c r="A1094" s="28"/>
      <c r="B1094" s="134"/>
      <c r="C1094" s="135"/>
      <c r="D1094" s="136"/>
      <c r="E1094" s="136"/>
      <c r="F1094" s="162"/>
      <c r="G1094" s="138"/>
      <c r="H1094" s="138"/>
      <c r="I1094" s="138"/>
      <c r="J1094" s="139"/>
      <c r="K1094" s="18"/>
      <c r="L1094" s="19"/>
      <c r="M1094" s="19"/>
      <c r="N1094" s="19"/>
      <c r="O1094" s="19"/>
      <c r="P1094" s="19"/>
      <c r="Q1094" s="19"/>
      <c r="R1094" s="60"/>
      <c r="S1094" s="60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</row>
    <row r="1095" spans="1:232" s="10" customFormat="1" ht="30.75" customHeight="1">
      <c r="A1095" s="28"/>
      <c r="B1095" s="134"/>
      <c r="C1095" s="135"/>
      <c r="D1095" s="136"/>
      <c r="E1095" s="136"/>
      <c r="F1095" s="162"/>
      <c r="G1095" s="138"/>
      <c r="H1095" s="138"/>
      <c r="I1095" s="138"/>
      <c r="J1095" s="139"/>
      <c r="K1095" s="18"/>
      <c r="L1095" s="19"/>
      <c r="M1095" s="19"/>
      <c r="N1095" s="19"/>
      <c r="O1095" s="19"/>
      <c r="P1095" s="19"/>
      <c r="Q1095" s="19"/>
      <c r="R1095" s="60"/>
      <c r="S1095" s="60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</row>
    <row r="1096" spans="1:232" s="10" customFormat="1" ht="30.75" customHeight="1">
      <c r="A1096" s="28"/>
      <c r="B1096" s="134"/>
      <c r="C1096" s="135"/>
      <c r="D1096" s="136"/>
      <c r="E1096" s="136"/>
      <c r="F1096" s="162"/>
      <c r="G1096" s="138"/>
      <c r="H1096" s="138"/>
      <c r="I1096" s="138"/>
      <c r="J1096" s="139"/>
      <c r="K1096" s="18"/>
      <c r="L1096" s="19"/>
      <c r="M1096" s="19"/>
      <c r="N1096" s="19"/>
      <c r="O1096" s="19"/>
      <c r="P1096" s="19"/>
      <c r="Q1096" s="19"/>
      <c r="R1096" s="60"/>
      <c r="S1096" s="60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</row>
    <row r="1097" spans="1:232" s="10" customFormat="1" ht="30.75" customHeight="1">
      <c r="A1097" s="28"/>
      <c r="B1097" s="134"/>
      <c r="C1097" s="135"/>
      <c r="D1097" s="136"/>
      <c r="E1097" s="136"/>
      <c r="F1097" s="162"/>
      <c r="G1097" s="138"/>
      <c r="H1097" s="138"/>
      <c r="I1097" s="138"/>
      <c r="J1097" s="139"/>
      <c r="K1097" s="18"/>
      <c r="L1097" s="19"/>
      <c r="M1097" s="19"/>
      <c r="N1097" s="19"/>
      <c r="O1097" s="19"/>
      <c r="P1097" s="19"/>
      <c r="Q1097" s="19"/>
      <c r="R1097" s="60"/>
      <c r="S1097" s="60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</row>
    <row r="1098" spans="1:232" s="10" customFormat="1" ht="30.75" customHeight="1">
      <c r="A1098" s="28"/>
      <c r="B1098" s="134"/>
      <c r="C1098" s="135"/>
      <c r="D1098" s="136"/>
      <c r="E1098" s="136"/>
      <c r="F1098" s="162"/>
      <c r="G1098" s="138"/>
      <c r="H1098" s="138"/>
      <c r="I1098" s="138"/>
      <c r="J1098" s="139"/>
      <c r="K1098" s="18"/>
      <c r="L1098" s="19"/>
      <c r="M1098" s="19"/>
      <c r="N1098" s="19"/>
      <c r="O1098" s="19"/>
      <c r="P1098" s="19"/>
      <c r="Q1098" s="19"/>
      <c r="R1098" s="60"/>
      <c r="S1098" s="60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</row>
    <row r="1099" spans="1:232" s="10" customFormat="1" ht="30.75" customHeight="1">
      <c r="A1099" s="28"/>
      <c r="B1099" s="134"/>
      <c r="C1099" s="135"/>
      <c r="D1099" s="136"/>
      <c r="E1099" s="136"/>
      <c r="F1099" s="162"/>
      <c r="G1099" s="138"/>
      <c r="H1099" s="138"/>
      <c r="I1099" s="138"/>
      <c r="J1099" s="139"/>
      <c r="K1099" s="18"/>
      <c r="L1099" s="19"/>
      <c r="M1099" s="19"/>
      <c r="N1099" s="19"/>
      <c r="O1099" s="19"/>
      <c r="P1099" s="19"/>
      <c r="Q1099" s="19"/>
      <c r="R1099" s="60"/>
      <c r="S1099" s="60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</row>
    <row r="1100" spans="1:232" s="10" customFormat="1" ht="30.75" customHeight="1">
      <c r="A1100" s="28"/>
      <c r="B1100" s="134"/>
      <c r="C1100" s="135"/>
      <c r="D1100" s="136"/>
      <c r="E1100" s="136"/>
      <c r="F1100" s="162"/>
      <c r="G1100" s="138"/>
      <c r="H1100" s="138"/>
      <c r="I1100" s="138"/>
      <c r="J1100" s="139"/>
      <c r="K1100" s="18"/>
      <c r="L1100" s="19"/>
      <c r="M1100" s="19"/>
      <c r="N1100" s="19"/>
      <c r="O1100" s="19"/>
      <c r="P1100" s="19"/>
      <c r="Q1100" s="19"/>
      <c r="R1100" s="60"/>
      <c r="S1100" s="60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</row>
    <row r="1101" spans="1:232" s="10" customFormat="1" ht="30.75" customHeight="1">
      <c r="A1101" s="28"/>
      <c r="B1101" s="134"/>
      <c r="C1101" s="135"/>
      <c r="D1101" s="136"/>
      <c r="E1101" s="136"/>
      <c r="F1101" s="162"/>
      <c r="G1101" s="138"/>
      <c r="H1101" s="138"/>
      <c r="I1101" s="138"/>
      <c r="J1101" s="139"/>
      <c r="K1101" s="18"/>
      <c r="L1101" s="19"/>
      <c r="M1101" s="19"/>
      <c r="N1101" s="19"/>
      <c r="O1101" s="19"/>
      <c r="P1101" s="19"/>
      <c r="Q1101" s="19"/>
      <c r="R1101" s="60"/>
      <c r="S1101" s="60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</row>
    <row r="1102" spans="1:232" s="10" customFormat="1" ht="30.75" customHeight="1">
      <c r="A1102" s="28"/>
      <c r="B1102" s="134"/>
      <c r="C1102" s="135"/>
      <c r="D1102" s="136"/>
      <c r="E1102" s="136"/>
      <c r="F1102" s="162"/>
      <c r="G1102" s="138"/>
      <c r="H1102" s="138"/>
      <c r="I1102" s="138"/>
      <c r="J1102" s="139"/>
      <c r="K1102" s="18"/>
      <c r="L1102" s="19"/>
      <c r="M1102" s="19"/>
      <c r="N1102" s="19"/>
      <c r="O1102" s="19"/>
      <c r="P1102" s="19"/>
      <c r="Q1102" s="19"/>
      <c r="R1102" s="60"/>
      <c r="S1102" s="60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</row>
    <row r="1103" spans="1:232" s="10" customFormat="1" ht="30.75" customHeight="1">
      <c r="A1103" s="28"/>
      <c r="B1103" s="134"/>
      <c r="C1103" s="135"/>
      <c r="D1103" s="136"/>
      <c r="E1103" s="136"/>
      <c r="F1103" s="162"/>
      <c r="G1103" s="138"/>
      <c r="H1103" s="138"/>
      <c r="I1103" s="138"/>
      <c r="J1103" s="139"/>
      <c r="K1103" s="18"/>
      <c r="L1103" s="19"/>
      <c r="M1103" s="19"/>
      <c r="N1103" s="19"/>
      <c r="O1103" s="19"/>
      <c r="P1103" s="19"/>
      <c r="Q1103" s="19"/>
      <c r="R1103" s="60"/>
      <c r="S1103" s="60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</row>
    <row r="1104" spans="1:232" s="10" customFormat="1" ht="30.75" customHeight="1">
      <c r="A1104" s="28"/>
      <c r="B1104" s="134"/>
      <c r="C1104" s="135"/>
      <c r="D1104" s="136"/>
      <c r="E1104" s="136"/>
      <c r="F1104" s="162"/>
      <c r="G1104" s="138"/>
      <c r="H1104" s="138"/>
      <c r="I1104" s="138"/>
      <c r="J1104" s="139"/>
      <c r="K1104" s="18"/>
      <c r="L1104" s="19"/>
      <c r="M1104" s="19"/>
      <c r="N1104" s="19"/>
      <c r="O1104" s="19"/>
      <c r="P1104" s="19"/>
      <c r="Q1104" s="19"/>
      <c r="R1104" s="60"/>
      <c r="S1104" s="60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</row>
    <row r="1105" spans="1:232" s="10" customFormat="1" ht="30.75" customHeight="1">
      <c r="A1105" s="28"/>
      <c r="B1105" s="134"/>
      <c r="C1105" s="135"/>
      <c r="D1105" s="136"/>
      <c r="E1105" s="136"/>
      <c r="F1105" s="162"/>
      <c r="G1105" s="138"/>
      <c r="H1105" s="138"/>
      <c r="I1105" s="138"/>
      <c r="J1105" s="139"/>
      <c r="K1105" s="18"/>
      <c r="L1105" s="19"/>
      <c r="M1105" s="19"/>
      <c r="N1105" s="19"/>
      <c r="O1105" s="19"/>
      <c r="P1105" s="19"/>
      <c r="Q1105" s="19"/>
      <c r="R1105" s="60"/>
      <c r="S1105" s="60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</row>
    <row r="1106" spans="1:232" s="10" customFormat="1" ht="30.75" customHeight="1">
      <c r="A1106" s="28"/>
      <c r="B1106" s="134"/>
      <c r="C1106" s="135"/>
      <c r="D1106" s="136"/>
      <c r="E1106" s="136"/>
      <c r="F1106" s="162"/>
      <c r="G1106" s="138"/>
      <c r="H1106" s="138"/>
      <c r="I1106" s="138"/>
      <c r="J1106" s="139"/>
      <c r="K1106" s="18"/>
      <c r="L1106" s="19"/>
      <c r="M1106" s="19"/>
      <c r="N1106" s="19"/>
      <c r="O1106" s="19"/>
      <c r="P1106" s="19"/>
      <c r="Q1106" s="19"/>
      <c r="R1106" s="60"/>
      <c r="S1106" s="60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</row>
    <row r="1107" spans="1:232" s="10" customFormat="1" ht="30.75" customHeight="1">
      <c r="A1107" s="28"/>
      <c r="B1107" s="134"/>
      <c r="C1107" s="135"/>
      <c r="D1107" s="136"/>
      <c r="E1107" s="136"/>
      <c r="F1107" s="162"/>
      <c r="G1107" s="138"/>
      <c r="H1107" s="138"/>
      <c r="I1107" s="138"/>
      <c r="J1107" s="139"/>
      <c r="K1107" s="18"/>
      <c r="L1107" s="19"/>
      <c r="M1107" s="19"/>
      <c r="N1107" s="19"/>
      <c r="O1107" s="19"/>
      <c r="P1107" s="19"/>
      <c r="Q1107" s="19"/>
      <c r="R1107" s="60"/>
      <c r="S1107" s="60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</row>
    <row r="1108" spans="1:232" s="10" customFormat="1" ht="30.75" customHeight="1">
      <c r="A1108" s="28"/>
      <c r="B1108" s="134"/>
      <c r="C1108" s="135"/>
      <c r="D1108" s="136"/>
      <c r="E1108" s="136"/>
      <c r="F1108" s="162"/>
      <c r="G1108" s="138"/>
      <c r="H1108" s="138"/>
      <c r="I1108" s="138"/>
      <c r="J1108" s="139"/>
      <c r="K1108" s="18"/>
      <c r="L1108" s="19"/>
      <c r="M1108" s="19"/>
      <c r="N1108" s="19"/>
      <c r="O1108" s="19"/>
      <c r="P1108" s="19"/>
      <c r="Q1108" s="19"/>
      <c r="R1108" s="60"/>
      <c r="S1108" s="60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</row>
    <row r="1109" spans="1:232" s="10" customFormat="1" ht="30.75" customHeight="1">
      <c r="A1109" s="28"/>
      <c r="B1109" s="134"/>
      <c r="C1109" s="135"/>
      <c r="D1109" s="136"/>
      <c r="E1109" s="136"/>
      <c r="F1109" s="162"/>
      <c r="G1109" s="138"/>
      <c r="H1109" s="138"/>
      <c r="I1109" s="138"/>
      <c r="J1109" s="139"/>
      <c r="K1109" s="18"/>
      <c r="L1109" s="19"/>
      <c r="M1109" s="19"/>
      <c r="N1109" s="19"/>
      <c r="O1109" s="19"/>
      <c r="P1109" s="19"/>
      <c r="Q1109" s="19"/>
      <c r="R1109" s="60"/>
      <c r="S1109" s="60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</row>
    <row r="1110" spans="1:232" s="10" customFormat="1" ht="30.75" customHeight="1">
      <c r="A1110" s="28"/>
      <c r="B1110" s="134"/>
      <c r="C1110" s="135"/>
      <c r="D1110" s="136"/>
      <c r="E1110" s="136"/>
      <c r="F1110" s="162"/>
      <c r="G1110" s="138"/>
      <c r="H1110" s="138"/>
      <c r="I1110" s="138"/>
      <c r="J1110" s="139"/>
      <c r="K1110" s="18"/>
      <c r="L1110" s="19"/>
      <c r="M1110" s="19"/>
      <c r="N1110" s="19"/>
      <c r="O1110" s="19"/>
      <c r="P1110" s="19"/>
      <c r="Q1110" s="19"/>
      <c r="R1110" s="60"/>
      <c r="S1110" s="60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</row>
    <row r="1111" spans="1:232" s="10" customFormat="1" ht="30.75" customHeight="1">
      <c r="A1111" s="28"/>
      <c r="B1111" s="134"/>
      <c r="C1111" s="135"/>
      <c r="D1111" s="136"/>
      <c r="E1111" s="136"/>
      <c r="F1111" s="162"/>
      <c r="G1111" s="138"/>
      <c r="H1111" s="138"/>
      <c r="I1111" s="138"/>
      <c r="J1111" s="139"/>
      <c r="K1111" s="18"/>
      <c r="L1111" s="19"/>
      <c r="M1111" s="19"/>
      <c r="N1111" s="19"/>
      <c r="O1111" s="19"/>
      <c r="P1111" s="19"/>
      <c r="Q1111" s="19"/>
      <c r="R1111" s="60"/>
      <c r="S1111" s="60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</row>
    <row r="1112" spans="1:232" s="10" customFormat="1" ht="30.75" customHeight="1">
      <c r="A1112" s="28"/>
      <c r="B1112" s="134"/>
      <c r="C1112" s="135"/>
      <c r="D1112" s="136"/>
      <c r="E1112" s="136"/>
      <c r="F1112" s="162"/>
      <c r="G1112" s="138"/>
      <c r="H1112" s="138"/>
      <c r="I1112" s="138"/>
      <c r="J1112" s="139"/>
      <c r="K1112" s="18"/>
      <c r="L1112" s="19"/>
      <c r="M1112" s="19"/>
      <c r="N1112" s="19"/>
      <c r="O1112" s="19"/>
      <c r="P1112" s="19"/>
      <c r="Q1112" s="19"/>
      <c r="R1112" s="60"/>
      <c r="S1112" s="60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</row>
    <row r="1113" spans="1:232" s="10" customFormat="1" ht="30.75" customHeight="1">
      <c r="A1113" s="28"/>
      <c r="B1113" s="134"/>
      <c r="C1113" s="135"/>
      <c r="D1113" s="136"/>
      <c r="E1113" s="136"/>
      <c r="F1113" s="162"/>
      <c r="G1113" s="138"/>
      <c r="H1113" s="138"/>
      <c r="I1113" s="138"/>
      <c r="J1113" s="139"/>
      <c r="K1113" s="18"/>
      <c r="L1113" s="19"/>
      <c r="M1113" s="19"/>
      <c r="N1113" s="19"/>
      <c r="O1113" s="19"/>
      <c r="P1113" s="19"/>
      <c r="Q1113" s="19"/>
      <c r="R1113" s="60"/>
      <c r="S1113" s="60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</row>
    <row r="1114" spans="1:232" s="10" customFormat="1" ht="30.75" customHeight="1">
      <c r="A1114" s="28"/>
      <c r="B1114" s="134"/>
      <c r="C1114" s="135"/>
      <c r="D1114" s="136"/>
      <c r="E1114" s="136"/>
      <c r="F1114" s="162"/>
      <c r="G1114" s="138"/>
      <c r="H1114" s="138"/>
      <c r="I1114" s="138"/>
      <c r="J1114" s="139"/>
      <c r="K1114" s="18"/>
      <c r="L1114" s="19"/>
      <c r="M1114" s="19"/>
      <c r="N1114" s="19"/>
      <c r="O1114" s="19"/>
      <c r="P1114" s="19"/>
      <c r="Q1114" s="19"/>
      <c r="R1114" s="60"/>
      <c r="S1114" s="60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</row>
    <row r="1115" spans="1:232" s="10" customFormat="1" ht="30.75" customHeight="1">
      <c r="A1115" s="28"/>
      <c r="B1115" s="134"/>
      <c r="C1115" s="135"/>
      <c r="D1115" s="136"/>
      <c r="E1115" s="136"/>
      <c r="F1115" s="162"/>
      <c r="G1115" s="138"/>
      <c r="H1115" s="138"/>
      <c r="I1115" s="138"/>
      <c r="J1115" s="139"/>
      <c r="K1115" s="18"/>
      <c r="L1115" s="19"/>
      <c r="M1115" s="19"/>
      <c r="N1115" s="19"/>
      <c r="O1115" s="19"/>
      <c r="P1115" s="19"/>
      <c r="Q1115" s="19"/>
      <c r="R1115" s="60"/>
      <c r="S1115" s="60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</row>
    <row r="1116" spans="1:232" s="10" customFormat="1" ht="30.75" customHeight="1">
      <c r="A1116" s="28"/>
      <c r="B1116" s="134"/>
      <c r="C1116" s="135"/>
      <c r="D1116" s="136"/>
      <c r="E1116" s="136"/>
      <c r="F1116" s="162"/>
      <c r="G1116" s="138"/>
      <c r="H1116" s="138"/>
      <c r="I1116" s="138"/>
      <c r="J1116" s="139"/>
      <c r="K1116" s="18"/>
      <c r="L1116" s="19"/>
      <c r="M1116" s="19"/>
      <c r="N1116" s="19"/>
      <c r="O1116" s="19"/>
      <c r="P1116" s="19"/>
      <c r="Q1116" s="19"/>
      <c r="R1116" s="60"/>
      <c r="S1116" s="60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</row>
    <row r="1117" spans="1:232" s="10" customFormat="1" ht="30.75" customHeight="1">
      <c r="A1117" s="28"/>
      <c r="B1117" s="134"/>
      <c r="C1117" s="135"/>
      <c r="D1117" s="136"/>
      <c r="E1117" s="136"/>
      <c r="F1117" s="162"/>
      <c r="G1117" s="138"/>
      <c r="H1117" s="138"/>
      <c r="I1117" s="138"/>
      <c r="J1117" s="139"/>
      <c r="K1117" s="18"/>
      <c r="L1117" s="19"/>
      <c r="M1117" s="19"/>
      <c r="N1117" s="19"/>
      <c r="O1117" s="19"/>
      <c r="P1117" s="19"/>
      <c r="Q1117" s="19"/>
      <c r="R1117" s="60"/>
      <c r="S1117" s="60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</row>
    <row r="1118" spans="1:232" s="10" customFormat="1" ht="30.75" customHeight="1">
      <c r="A1118" s="28"/>
      <c r="B1118" s="134"/>
      <c r="C1118" s="135"/>
      <c r="D1118" s="136"/>
      <c r="E1118" s="136"/>
      <c r="F1118" s="162"/>
      <c r="G1118" s="138"/>
      <c r="H1118" s="138"/>
      <c r="I1118" s="138"/>
      <c r="J1118" s="139"/>
      <c r="K1118" s="18"/>
      <c r="L1118" s="19"/>
      <c r="M1118" s="19"/>
      <c r="N1118" s="19"/>
      <c r="O1118" s="19"/>
      <c r="P1118" s="19"/>
      <c r="Q1118" s="19"/>
      <c r="R1118" s="60"/>
      <c r="S1118" s="60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</row>
    <row r="1119" spans="1:232" s="10" customFormat="1" ht="30.75" customHeight="1">
      <c r="A1119" s="28"/>
      <c r="B1119" s="134"/>
      <c r="C1119" s="135"/>
      <c r="D1119" s="136"/>
      <c r="E1119" s="136"/>
      <c r="F1119" s="162"/>
      <c r="G1119" s="138"/>
      <c r="H1119" s="138"/>
      <c r="I1119" s="138"/>
      <c r="J1119" s="139"/>
      <c r="K1119" s="18"/>
      <c r="L1119" s="19"/>
      <c r="M1119" s="19"/>
      <c r="N1119" s="19"/>
      <c r="O1119" s="19"/>
      <c r="P1119" s="19"/>
      <c r="Q1119" s="19"/>
      <c r="R1119" s="60"/>
      <c r="S1119" s="60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</row>
    <row r="1120" spans="1:232" s="10" customFormat="1" ht="30.75" customHeight="1">
      <c r="A1120" s="28"/>
      <c r="B1120" s="134"/>
      <c r="C1120" s="135"/>
      <c r="D1120" s="136"/>
      <c r="E1120" s="136"/>
      <c r="F1120" s="162"/>
      <c r="G1120" s="138"/>
      <c r="H1120" s="138"/>
      <c r="I1120" s="138"/>
      <c r="J1120" s="139"/>
      <c r="K1120" s="18"/>
      <c r="L1120" s="19"/>
      <c r="M1120" s="19"/>
      <c r="N1120" s="19"/>
      <c r="O1120" s="19"/>
      <c r="P1120" s="19"/>
      <c r="Q1120" s="19"/>
      <c r="R1120" s="60"/>
      <c r="S1120" s="60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</row>
    <row r="1121" spans="1:232" s="10" customFormat="1" ht="30.75" customHeight="1">
      <c r="A1121" s="28"/>
      <c r="B1121" s="134"/>
      <c r="C1121" s="135"/>
      <c r="D1121" s="136"/>
      <c r="E1121" s="136"/>
      <c r="F1121" s="162"/>
      <c r="G1121" s="138"/>
      <c r="H1121" s="138"/>
      <c r="I1121" s="138"/>
      <c r="J1121" s="139"/>
      <c r="K1121" s="18"/>
      <c r="L1121" s="19"/>
      <c r="M1121" s="19"/>
      <c r="N1121" s="19"/>
      <c r="O1121" s="19"/>
      <c r="P1121" s="19"/>
      <c r="Q1121" s="19"/>
      <c r="R1121" s="60"/>
      <c r="S1121" s="60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</row>
    <row r="1122" spans="1:232" s="10" customFormat="1" ht="30.75" customHeight="1">
      <c r="A1122" s="28"/>
      <c r="B1122" s="134"/>
      <c r="C1122" s="135"/>
      <c r="D1122" s="136"/>
      <c r="E1122" s="136"/>
      <c r="F1122" s="162"/>
      <c r="G1122" s="138"/>
      <c r="H1122" s="138"/>
      <c r="I1122" s="138"/>
      <c r="J1122" s="139"/>
      <c r="K1122" s="18"/>
      <c r="L1122" s="19"/>
      <c r="M1122" s="19"/>
      <c r="N1122" s="19"/>
      <c r="O1122" s="19"/>
      <c r="P1122" s="19"/>
      <c r="Q1122" s="19"/>
      <c r="R1122" s="60"/>
      <c r="S1122" s="60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</row>
    <row r="1123" spans="1:232" s="10" customFormat="1" ht="30.75" customHeight="1">
      <c r="A1123" s="28"/>
      <c r="B1123" s="134"/>
      <c r="C1123" s="135"/>
      <c r="D1123" s="136"/>
      <c r="E1123" s="136"/>
      <c r="F1123" s="162"/>
      <c r="G1123" s="138"/>
      <c r="H1123" s="138"/>
      <c r="I1123" s="138"/>
      <c r="J1123" s="139"/>
      <c r="K1123" s="18"/>
      <c r="L1123" s="19"/>
      <c r="M1123" s="19"/>
      <c r="N1123" s="19"/>
      <c r="O1123" s="19"/>
      <c r="P1123" s="19"/>
      <c r="Q1123" s="19"/>
      <c r="R1123" s="60"/>
      <c r="S1123" s="60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</row>
    <row r="1124" spans="1:232" s="10" customFormat="1" ht="30.75" customHeight="1">
      <c r="A1124" s="28"/>
      <c r="B1124" s="134"/>
      <c r="C1124" s="135"/>
      <c r="D1124" s="136"/>
      <c r="E1124" s="136"/>
      <c r="F1124" s="162"/>
      <c r="G1124" s="138"/>
      <c r="H1124" s="138"/>
      <c r="I1124" s="138"/>
      <c r="J1124" s="139"/>
      <c r="K1124" s="18"/>
      <c r="L1124" s="19"/>
      <c r="M1124" s="19"/>
      <c r="N1124" s="19"/>
      <c r="O1124" s="19"/>
      <c r="P1124" s="19"/>
      <c r="Q1124" s="19"/>
      <c r="R1124" s="60"/>
      <c r="S1124" s="60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</row>
    <row r="1125" spans="1:232" s="10" customFormat="1" ht="30.75" customHeight="1">
      <c r="A1125" s="28"/>
      <c r="B1125" s="134"/>
      <c r="C1125" s="135"/>
      <c r="D1125" s="136"/>
      <c r="E1125" s="136"/>
      <c r="F1125" s="162"/>
      <c r="G1125" s="138"/>
      <c r="H1125" s="138"/>
      <c r="I1125" s="138"/>
      <c r="J1125" s="139"/>
      <c r="K1125" s="18"/>
      <c r="L1125" s="19"/>
      <c r="M1125" s="19"/>
      <c r="N1125" s="19"/>
      <c r="O1125" s="19"/>
      <c r="P1125" s="19"/>
      <c r="Q1125" s="19"/>
      <c r="R1125" s="60"/>
      <c r="S1125" s="60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</row>
    <row r="1126" spans="1:232" s="10" customFormat="1" ht="30.75" customHeight="1">
      <c r="A1126" s="28"/>
      <c r="B1126" s="134"/>
      <c r="C1126" s="135"/>
      <c r="D1126" s="136"/>
      <c r="E1126" s="136"/>
      <c r="F1126" s="162"/>
      <c r="G1126" s="138"/>
      <c r="H1126" s="138"/>
      <c r="I1126" s="138"/>
      <c r="J1126" s="139"/>
      <c r="K1126" s="18"/>
      <c r="L1126" s="19"/>
      <c r="M1126" s="19"/>
      <c r="N1126" s="19"/>
      <c r="O1126" s="19"/>
      <c r="P1126" s="19"/>
      <c r="Q1126" s="19"/>
      <c r="R1126" s="60"/>
      <c r="S1126" s="60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</row>
    <row r="1127" spans="1:232" s="10" customFormat="1" ht="30.75" customHeight="1">
      <c r="A1127" s="28"/>
      <c r="B1127" s="134"/>
      <c r="C1127" s="135"/>
      <c r="D1127" s="136"/>
      <c r="E1127" s="136"/>
      <c r="F1127" s="162"/>
      <c r="G1127" s="138"/>
      <c r="H1127" s="138"/>
      <c r="I1127" s="138"/>
      <c r="J1127" s="139"/>
      <c r="K1127" s="18"/>
      <c r="L1127" s="19"/>
      <c r="M1127" s="19"/>
      <c r="N1127" s="19"/>
      <c r="O1127" s="19"/>
      <c r="P1127" s="19"/>
      <c r="Q1127" s="19"/>
      <c r="R1127" s="60"/>
      <c r="S1127" s="60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</row>
    <row r="1128" spans="1:232" s="10" customFormat="1" ht="30.75" customHeight="1">
      <c r="A1128" s="28"/>
      <c r="B1128" s="134"/>
      <c r="C1128" s="135"/>
      <c r="D1128" s="136"/>
      <c r="E1128" s="136"/>
      <c r="F1128" s="162"/>
      <c r="G1128" s="138"/>
      <c r="H1128" s="138"/>
      <c r="I1128" s="138"/>
      <c r="J1128" s="139"/>
      <c r="K1128" s="18"/>
      <c r="L1128" s="19"/>
      <c r="M1128" s="19"/>
      <c r="N1128" s="19"/>
      <c r="O1128" s="19"/>
      <c r="P1128" s="19"/>
      <c r="Q1128" s="19"/>
      <c r="R1128" s="60"/>
      <c r="S1128" s="60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</row>
    <row r="1129" spans="1:232" s="10" customFormat="1" ht="30.75" customHeight="1">
      <c r="A1129" s="28"/>
      <c r="B1129" s="134"/>
      <c r="C1129" s="135"/>
      <c r="D1129" s="136"/>
      <c r="E1129" s="136"/>
      <c r="F1129" s="162"/>
      <c r="G1129" s="138"/>
      <c r="H1129" s="138"/>
      <c r="I1129" s="138"/>
      <c r="J1129" s="139"/>
      <c r="K1129" s="18"/>
      <c r="L1129" s="19"/>
      <c r="M1129" s="19"/>
      <c r="N1129" s="19"/>
      <c r="O1129" s="19"/>
      <c r="P1129" s="19"/>
      <c r="Q1129" s="19"/>
      <c r="R1129" s="60"/>
      <c r="S1129" s="60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</row>
  </sheetData>
  <sheetProtection formatCells="0" autoFilter="0"/>
  <mergeCells count="1056">
    <mergeCell ref="R2:R7"/>
    <mergeCell ref="S2:S7"/>
    <mergeCell ref="A6:J6"/>
    <mergeCell ref="A7:J7"/>
    <mergeCell ref="I8:J8"/>
    <mergeCell ref="C9:J9"/>
    <mergeCell ref="W25:AA25"/>
    <mergeCell ref="C13:J13"/>
    <mergeCell ref="C14:J14"/>
    <mergeCell ref="B15:B30"/>
    <mergeCell ref="C15:J15"/>
    <mergeCell ref="C16:C17"/>
    <mergeCell ref="G16:J17"/>
    <mergeCell ref="C18:C19"/>
    <mergeCell ref="G18:J19"/>
    <mergeCell ref="C20:C21"/>
    <mergeCell ref="G20:J21"/>
    <mergeCell ref="C10:J10"/>
    <mergeCell ref="A11:A12"/>
    <mergeCell ref="B11:B12"/>
    <mergeCell ref="C11:C12"/>
    <mergeCell ref="G11:J11"/>
    <mergeCell ref="G12:J12"/>
    <mergeCell ref="C36:C37"/>
    <mergeCell ref="J36:J37"/>
    <mergeCell ref="A38:A39"/>
    <mergeCell ref="B38:B39"/>
    <mergeCell ref="C38:C39"/>
    <mergeCell ref="G38:J38"/>
    <mergeCell ref="G39:J39"/>
    <mergeCell ref="C28:J28"/>
    <mergeCell ref="A29:A30"/>
    <mergeCell ref="C29:C31"/>
    <mergeCell ref="C32:C33"/>
    <mergeCell ref="J32:J33"/>
    <mergeCell ref="C34:C35"/>
    <mergeCell ref="J34:J35"/>
    <mergeCell ref="C22:C23"/>
    <mergeCell ref="G22:J23"/>
    <mergeCell ref="C24:J24"/>
    <mergeCell ref="A25:A26"/>
    <mergeCell ref="C25:C27"/>
    <mergeCell ref="C50:C51"/>
    <mergeCell ref="D50:D51"/>
    <mergeCell ref="B52:B53"/>
    <mergeCell ref="C52:C53"/>
    <mergeCell ref="D52:D53"/>
    <mergeCell ref="B54:B55"/>
    <mergeCell ref="C54:C55"/>
    <mergeCell ref="D54:D55"/>
    <mergeCell ref="J40:J41"/>
    <mergeCell ref="B43:C43"/>
    <mergeCell ref="J43:J191"/>
    <mergeCell ref="B45:B46"/>
    <mergeCell ref="C45:C46"/>
    <mergeCell ref="D45:D46"/>
    <mergeCell ref="B48:B49"/>
    <mergeCell ref="C48:C49"/>
    <mergeCell ref="D48:D49"/>
    <mergeCell ref="B50:B51"/>
    <mergeCell ref="B64:B65"/>
    <mergeCell ref="C64:C65"/>
    <mergeCell ref="D64:D65"/>
    <mergeCell ref="B66:B67"/>
    <mergeCell ref="C66:C67"/>
    <mergeCell ref="D66:D67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79:B80"/>
    <mergeCell ref="C79:C80"/>
    <mergeCell ref="D79:D80"/>
    <mergeCell ref="B81:B82"/>
    <mergeCell ref="C81:C82"/>
    <mergeCell ref="D81:D82"/>
    <mergeCell ref="C72:C73"/>
    <mergeCell ref="D72:D73"/>
    <mergeCell ref="B75:B76"/>
    <mergeCell ref="C75:C76"/>
    <mergeCell ref="D75:D76"/>
    <mergeCell ref="B77:B78"/>
    <mergeCell ref="C77:C78"/>
    <mergeCell ref="D77:D78"/>
    <mergeCell ref="B68:B69"/>
    <mergeCell ref="C68:C69"/>
    <mergeCell ref="D68:D69"/>
    <mergeCell ref="B70:B71"/>
    <mergeCell ref="C70:C71"/>
    <mergeCell ref="D70:D71"/>
    <mergeCell ref="B91:B92"/>
    <mergeCell ref="C91:C92"/>
    <mergeCell ref="D91:D92"/>
    <mergeCell ref="B93:B94"/>
    <mergeCell ref="C93:C94"/>
    <mergeCell ref="D93:D94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  <mergeCell ref="B103:B104"/>
    <mergeCell ref="C103:C104"/>
    <mergeCell ref="D103:D104"/>
    <mergeCell ref="B105:B106"/>
    <mergeCell ref="C105:C106"/>
    <mergeCell ref="D105:D106"/>
    <mergeCell ref="B99:B100"/>
    <mergeCell ref="C99:C100"/>
    <mergeCell ref="D99:D100"/>
    <mergeCell ref="B101:B102"/>
    <mergeCell ref="C101:C102"/>
    <mergeCell ref="D101:D102"/>
    <mergeCell ref="B95:B96"/>
    <mergeCell ref="C95:C96"/>
    <mergeCell ref="D95:D96"/>
    <mergeCell ref="B97:B98"/>
    <mergeCell ref="C97:C98"/>
    <mergeCell ref="D97:D98"/>
    <mergeCell ref="B115:B116"/>
    <mergeCell ref="C115:C116"/>
    <mergeCell ref="D115:D116"/>
    <mergeCell ref="B117:B118"/>
    <mergeCell ref="C117:C118"/>
    <mergeCell ref="D117:D118"/>
    <mergeCell ref="B111:B112"/>
    <mergeCell ref="C111:C112"/>
    <mergeCell ref="D111:D112"/>
    <mergeCell ref="B113:B114"/>
    <mergeCell ref="C113:C114"/>
    <mergeCell ref="D113:D114"/>
    <mergeCell ref="B107:B108"/>
    <mergeCell ref="C107:C108"/>
    <mergeCell ref="D107:D108"/>
    <mergeCell ref="B109:B110"/>
    <mergeCell ref="C109:C110"/>
    <mergeCell ref="D109:D110"/>
    <mergeCell ref="B127:B128"/>
    <mergeCell ref="C127:C128"/>
    <mergeCell ref="D127:D128"/>
    <mergeCell ref="B129:B130"/>
    <mergeCell ref="C129:C130"/>
    <mergeCell ref="D129:D130"/>
    <mergeCell ref="B123:B124"/>
    <mergeCell ref="C123:C124"/>
    <mergeCell ref="D123:D124"/>
    <mergeCell ref="B125:B126"/>
    <mergeCell ref="C125:C126"/>
    <mergeCell ref="D125:D126"/>
    <mergeCell ref="B119:B120"/>
    <mergeCell ref="C119:C120"/>
    <mergeCell ref="D119:D120"/>
    <mergeCell ref="B121:B122"/>
    <mergeCell ref="C121:C122"/>
    <mergeCell ref="D121:D122"/>
    <mergeCell ref="B139:B140"/>
    <mergeCell ref="C139:C140"/>
    <mergeCell ref="D139:D140"/>
    <mergeCell ref="B141:B142"/>
    <mergeCell ref="C141:C142"/>
    <mergeCell ref="D141:D142"/>
    <mergeCell ref="B135:B136"/>
    <mergeCell ref="C135:C136"/>
    <mergeCell ref="D135:D136"/>
    <mergeCell ref="B137:B138"/>
    <mergeCell ref="C137:C138"/>
    <mergeCell ref="D137:D138"/>
    <mergeCell ref="B131:B132"/>
    <mergeCell ref="C131:C132"/>
    <mergeCell ref="D131:D132"/>
    <mergeCell ref="B133:B134"/>
    <mergeCell ref="C133:C134"/>
    <mergeCell ref="D133:D134"/>
    <mergeCell ref="B151:B152"/>
    <mergeCell ref="C151:C152"/>
    <mergeCell ref="D151:D152"/>
    <mergeCell ref="B153:B154"/>
    <mergeCell ref="C153:C154"/>
    <mergeCell ref="D153:D154"/>
    <mergeCell ref="B147:B148"/>
    <mergeCell ref="C147:C148"/>
    <mergeCell ref="D147:D148"/>
    <mergeCell ref="B149:B150"/>
    <mergeCell ref="C149:C150"/>
    <mergeCell ref="D149:D150"/>
    <mergeCell ref="B143:B144"/>
    <mergeCell ref="C143:C144"/>
    <mergeCell ref="D143:D144"/>
    <mergeCell ref="B145:B146"/>
    <mergeCell ref="C145:C146"/>
    <mergeCell ref="D145:D146"/>
    <mergeCell ref="B164:B165"/>
    <mergeCell ref="C164:C165"/>
    <mergeCell ref="D164:D165"/>
    <mergeCell ref="B166:B167"/>
    <mergeCell ref="C166:C167"/>
    <mergeCell ref="D166:D167"/>
    <mergeCell ref="B159:B160"/>
    <mergeCell ref="C159:C160"/>
    <mergeCell ref="D159:D160"/>
    <mergeCell ref="B162:B163"/>
    <mergeCell ref="C162:C163"/>
    <mergeCell ref="D162:D163"/>
    <mergeCell ref="B155:B156"/>
    <mergeCell ref="C155:C156"/>
    <mergeCell ref="D155:D156"/>
    <mergeCell ref="B157:B158"/>
    <mergeCell ref="C157:C158"/>
    <mergeCell ref="D157:D158"/>
    <mergeCell ref="C176:C177"/>
    <mergeCell ref="D176:D177"/>
    <mergeCell ref="B178:B185"/>
    <mergeCell ref="C178:C179"/>
    <mergeCell ref="D178:D179"/>
    <mergeCell ref="C180:C181"/>
    <mergeCell ref="D180:D181"/>
    <mergeCell ref="C182:C183"/>
    <mergeCell ref="D182:D183"/>
    <mergeCell ref="C184:C185"/>
    <mergeCell ref="B172:B173"/>
    <mergeCell ref="C172:C173"/>
    <mergeCell ref="D172:D173"/>
    <mergeCell ref="B174:B175"/>
    <mergeCell ref="C174:C175"/>
    <mergeCell ref="D174:D175"/>
    <mergeCell ref="B168:B169"/>
    <mergeCell ref="C168:C169"/>
    <mergeCell ref="D168:D169"/>
    <mergeCell ref="B170:B171"/>
    <mergeCell ref="C170:C171"/>
    <mergeCell ref="D170:D171"/>
    <mergeCell ref="C192:C193"/>
    <mergeCell ref="D192:D193"/>
    <mergeCell ref="J194:J196"/>
    <mergeCell ref="J198:J488"/>
    <mergeCell ref="B199:B200"/>
    <mergeCell ref="C199:C200"/>
    <mergeCell ref="D199:D200"/>
    <mergeCell ref="B201:B202"/>
    <mergeCell ref="C201:C202"/>
    <mergeCell ref="D201:D202"/>
    <mergeCell ref="D184:D185"/>
    <mergeCell ref="C186:C187"/>
    <mergeCell ref="D186:D187"/>
    <mergeCell ref="C188:C189"/>
    <mergeCell ref="D188:D189"/>
    <mergeCell ref="C190:C191"/>
    <mergeCell ref="D190:D191"/>
    <mergeCell ref="B211:B212"/>
    <mergeCell ref="C211:C212"/>
    <mergeCell ref="D211:D212"/>
    <mergeCell ref="C213:C214"/>
    <mergeCell ref="D213:H214"/>
    <mergeCell ref="B214:B215"/>
    <mergeCell ref="C215:C216"/>
    <mergeCell ref="D215:D216"/>
    <mergeCell ref="B216:B217"/>
    <mergeCell ref="C217:C218"/>
    <mergeCell ref="B207:B208"/>
    <mergeCell ref="C207:C208"/>
    <mergeCell ref="D207:D208"/>
    <mergeCell ref="B209:B210"/>
    <mergeCell ref="C209:C210"/>
    <mergeCell ref="D209:D210"/>
    <mergeCell ref="B203:B204"/>
    <mergeCell ref="C203:C204"/>
    <mergeCell ref="D203:D204"/>
    <mergeCell ref="B205:B206"/>
    <mergeCell ref="C205:C206"/>
    <mergeCell ref="D205:D206"/>
    <mergeCell ref="B224:B225"/>
    <mergeCell ref="C225:C226"/>
    <mergeCell ref="D225:D226"/>
    <mergeCell ref="B226:B227"/>
    <mergeCell ref="C227:C228"/>
    <mergeCell ref="D227:D228"/>
    <mergeCell ref="B228:B229"/>
    <mergeCell ref="C229:C230"/>
    <mergeCell ref="D229:D230"/>
    <mergeCell ref="B230:B231"/>
    <mergeCell ref="D217:D218"/>
    <mergeCell ref="B218:B219"/>
    <mergeCell ref="C219:C220"/>
    <mergeCell ref="D219:D220"/>
    <mergeCell ref="B220:B221"/>
    <mergeCell ref="C221:C222"/>
    <mergeCell ref="D221:D222"/>
    <mergeCell ref="B222:B223"/>
    <mergeCell ref="C223:C224"/>
    <mergeCell ref="D223:D224"/>
    <mergeCell ref="D237:D238"/>
    <mergeCell ref="B238:B239"/>
    <mergeCell ref="C239:C240"/>
    <mergeCell ref="D239:D240"/>
    <mergeCell ref="B240:B241"/>
    <mergeCell ref="C241:C242"/>
    <mergeCell ref="D241:D242"/>
    <mergeCell ref="B242:B243"/>
    <mergeCell ref="C243:C244"/>
    <mergeCell ref="D243:D244"/>
    <mergeCell ref="C231:C232"/>
    <mergeCell ref="D231:D232"/>
    <mergeCell ref="B232:B233"/>
    <mergeCell ref="C233:C234"/>
    <mergeCell ref="D233:D234"/>
    <mergeCell ref="B234:B235"/>
    <mergeCell ref="C235:C236"/>
    <mergeCell ref="D235:D236"/>
    <mergeCell ref="B236:B237"/>
    <mergeCell ref="C237:C238"/>
    <mergeCell ref="C251:C252"/>
    <mergeCell ref="D251:D252"/>
    <mergeCell ref="B252:B253"/>
    <mergeCell ref="C253:C254"/>
    <mergeCell ref="D253:D254"/>
    <mergeCell ref="B254:B255"/>
    <mergeCell ref="C255:C256"/>
    <mergeCell ref="D255:D256"/>
    <mergeCell ref="B256:B258"/>
    <mergeCell ref="C258:C259"/>
    <mergeCell ref="B244:B245"/>
    <mergeCell ref="C245:C246"/>
    <mergeCell ref="D245:D246"/>
    <mergeCell ref="B246:B247"/>
    <mergeCell ref="C247:C248"/>
    <mergeCell ref="D247:D248"/>
    <mergeCell ref="B248:B249"/>
    <mergeCell ref="C249:C250"/>
    <mergeCell ref="D249:D250"/>
    <mergeCell ref="B250:B251"/>
    <mergeCell ref="B265:B266"/>
    <mergeCell ref="C266:C267"/>
    <mergeCell ref="D266:D267"/>
    <mergeCell ref="B267:B268"/>
    <mergeCell ref="C268:C269"/>
    <mergeCell ref="D268:D269"/>
    <mergeCell ref="B269:B272"/>
    <mergeCell ref="C270:C271"/>
    <mergeCell ref="D270:D271"/>
    <mergeCell ref="C272:C273"/>
    <mergeCell ref="D258:D259"/>
    <mergeCell ref="B259:B260"/>
    <mergeCell ref="C260:C261"/>
    <mergeCell ref="D260:D261"/>
    <mergeCell ref="B261:B262"/>
    <mergeCell ref="C262:C263"/>
    <mergeCell ref="D262:D263"/>
    <mergeCell ref="B263:B264"/>
    <mergeCell ref="C264:C265"/>
    <mergeCell ref="D264:D265"/>
    <mergeCell ref="C286:C287"/>
    <mergeCell ref="D286:D287"/>
    <mergeCell ref="B287:B288"/>
    <mergeCell ref="C288:C289"/>
    <mergeCell ref="D288:D289"/>
    <mergeCell ref="B289:B290"/>
    <mergeCell ref="B279:B280"/>
    <mergeCell ref="C280:C281"/>
    <mergeCell ref="D280:D281"/>
    <mergeCell ref="B281:B282"/>
    <mergeCell ref="C282:C283"/>
    <mergeCell ref="D282:D283"/>
    <mergeCell ref="B283:B284"/>
    <mergeCell ref="C284:C285"/>
    <mergeCell ref="D284:D285"/>
    <mergeCell ref="B285:B286"/>
    <mergeCell ref="D272:D273"/>
    <mergeCell ref="B273:B274"/>
    <mergeCell ref="C274:C275"/>
    <mergeCell ref="D274:D275"/>
    <mergeCell ref="B275:B276"/>
    <mergeCell ref="C276:C277"/>
    <mergeCell ref="D276:D277"/>
    <mergeCell ref="B277:B278"/>
    <mergeCell ref="C278:C279"/>
    <mergeCell ref="D278:D279"/>
    <mergeCell ref="B302:B303"/>
    <mergeCell ref="C302:C303"/>
    <mergeCell ref="D302:D303"/>
    <mergeCell ref="B304:B305"/>
    <mergeCell ref="C304:C305"/>
    <mergeCell ref="D304:D305"/>
    <mergeCell ref="B298:B299"/>
    <mergeCell ref="C298:C299"/>
    <mergeCell ref="D298:D299"/>
    <mergeCell ref="B300:B301"/>
    <mergeCell ref="C300:C301"/>
    <mergeCell ref="D300:D301"/>
    <mergeCell ref="B293:B294"/>
    <mergeCell ref="C293:C294"/>
    <mergeCell ref="D293:D294"/>
    <mergeCell ref="B295:B296"/>
    <mergeCell ref="C295:C296"/>
    <mergeCell ref="D295:D296"/>
    <mergeCell ref="B315:B316"/>
    <mergeCell ref="C315:C316"/>
    <mergeCell ref="D315:D316"/>
    <mergeCell ref="B317:B318"/>
    <mergeCell ref="C317:C318"/>
    <mergeCell ref="D317:D318"/>
    <mergeCell ref="B310:B311"/>
    <mergeCell ref="C310:C311"/>
    <mergeCell ref="D310:D311"/>
    <mergeCell ref="B312:B313"/>
    <mergeCell ref="C312:C313"/>
    <mergeCell ref="D312:D313"/>
    <mergeCell ref="B306:B307"/>
    <mergeCell ref="C306:C307"/>
    <mergeCell ref="D306:D307"/>
    <mergeCell ref="B308:B309"/>
    <mergeCell ref="C308:C309"/>
    <mergeCell ref="D308:D309"/>
    <mergeCell ref="J489:J490"/>
    <mergeCell ref="A492:A493"/>
    <mergeCell ref="B492:B493"/>
    <mergeCell ref="C492:C493"/>
    <mergeCell ref="D492:D493"/>
    <mergeCell ref="J492:J579"/>
    <mergeCell ref="A494:A495"/>
    <mergeCell ref="B494:B495"/>
    <mergeCell ref="C494:C495"/>
    <mergeCell ref="D494:D495"/>
    <mergeCell ref="I402:I408"/>
    <mergeCell ref="C487:C488"/>
    <mergeCell ref="D487:D488"/>
    <mergeCell ref="B489:B490"/>
    <mergeCell ref="C489:C490"/>
    <mergeCell ref="D489:D490"/>
    <mergeCell ref="C319:C320"/>
    <mergeCell ref="D319:D320"/>
    <mergeCell ref="B321:B322"/>
    <mergeCell ref="C321:C322"/>
    <mergeCell ref="D321:D322"/>
    <mergeCell ref="B323:B324"/>
    <mergeCell ref="C323:C324"/>
    <mergeCell ref="D323:D324"/>
    <mergeCell ref="A504:A505"/>
    <mergeCell ref="B504:B505"/>
    <mergeCell ref="C504:C505"/>
    <mergeCell ref="D504:D505"/>
    <mergeCell ref="A506:A507"/>
    <mergeCell ref="B506:B507"/>
    <mergeCell ref="C506:C507"/>
    <mergeCell ref="D506:D507"/>
    <mergeCell ref="A500:A501"/>
    <mergeCell ref="B500:B501"/>
    <mergeCell ref="C500:C501"/>
    <mergeCell ref="D500:D501"/>
    <mergeCell ref="A502:A503"/>
    <mergeCell ref="B502:B503"/>
    <mergeCell ref="C502:C503"/>
    <mergeCell ref="D502:D503"/>
    <mergeCell ref="A496:A497"/>
    <mergeCell ref="B496:B497"/>
    <mergeCell ref="C496:C497"/>
    <mergeCell ref="D496:D497"/>
    <mergeCell ref="A498:A499"/>
    <mergeCell ref="B498:B499"/>
    <mergeCell ref="C498:C499"/>
    <mergeCell ref="D498:D499"/>
    <mergeCell ref="A516:A517"/>
    <mergeCell ref="B516:B517"/>
    <mergeCell ref="C516:C517"/>
    <mergeCell ref="D516:D517"/>
    <mergeCell ref="A518:A519"/>
    <mergeCell ref="B518:B519"/>
    <mergeCell ref="C518:C519"/>
    <mergeCell ref="D518:D519"/>
    <mergeCell ref="A512:A513"/>
    <mergeCell ref="B512:B513"/>
    <mergeCell ref="C512:C513"/>
    <mergeCell ref="D512:D513"/>
    <mergeCell ref="A514:A515"/>
    <mergeCell ref="B514:B515"/>
    <mergeCell ref="C514:C515"/>
    <mergeCell ref="D514:D515"/>
    <mergeCell ref="A508:A509"/>
    <mergeCell ref="B508:B509"/>
    <mergeCell ref="C508:C509"/>
    <mergeCell ref="D508:D509"/>
    <mergeCell ref="A510:A511"/>
    <mergeCell ref="B510:B511"/>
    <mergeCell ref="C510:C511"/>
    <mergeCell ref="D510:D511"/>
    <mergeCell ref="A528:A529"/>
    <mergeCell ref="B528:B529"/>
    <mergeCell ref="C528:C529"/>
    <mergeCell ref="D528:D529"/>
    <mergeCell ref="A530:A531"/>
    <mergeCell ref="B530:B531"/>
    <mergeCell ref="C530:C531"/>
    <mergeCell ref="D530:D531"/>
    <mergeCell ref="A524:A525"/>
    <mergeCell ref="B524:B525"/>
    <mergeCell ref="C524:C525"/>
    <mergeCell ref="D524:D525"/>
    <mergeCell ref="A526:A527"/>
    <mergeCell ref="B526:B527"/>
    <mergeCell ref="C526:C527"/>
    <mergeCell ref="D526:D527"/>
    <mergeCell ref="A520:A521"/>
    <mergeCell ref="B520:B521"/>
    <mergeCell ref="C520:C521"/>
    <mergeCell ref="D520:D521"/>
    <mergeCell ref="A522:A523"/>
    <mergeCell ref="B522:B523"/>
    <mergeCell ref="C522:C523"/>
    <mergeCell ref="D522:D523"/>
    <mergeCell ref="A540:A541"/>
    <mergeCell ref="B540:B541"/>
    <mergeCell ref="C540:C541"/>
    <mergeCell ref="D540:D541"/>
    <mergeCell ref="A542:A543"/>
    <mergeCell ref="B542:B543"/>
    <mergeCell ref="C542:C543"/>
    <mergeCell ref="D542:D543"/>
    <mergeCell ref="A536:A537"/>
    <mergeCell ref="B536:B537"/>
    <mergeCell ref="C536:C537"/>
    <mergeCell ref="D536:D537"/>
    <mergeCell ref="A538:A539"/>
    <mergeCell ref="B538:B539"/>
    <mergeCell ref="C538:C539"/>
    <mergeCell ref="D538:D539"/>
    <mergeCell ref="A532:A533"/>
    <mergeCell ref="B532:B533"/>
    <mergeCell ref="C532:C533"/>
    <mergeCell ref="D532:D533"/>
    <mergeCell ref="A534:A535"/>
    <mergeCell ref="B534:B535"/>
    <mergeCell ref="C534:C535"/>
    <mergeCell ref="D534:D535"/>
    <mergeCell ref="A552:A553"/>
    <mergeCell ref="B552:B553"/>
    <mergeCell ref="C552:C553"/>
    <mergeCell ref="D552:D553"/>
    <mergeCell ref="A554:A555"/>
    <mergeCell ref="B554:B555"/>
    <mergeCell ref="C554:C555"/>
    <mergeCell ref="D554:D555"/>
    <mergeCell ref="A548:A549"/>
    <mergeCell ref="B548:B549"/>
    <mergeCell ref="C548:C549"/>
    <mergeCell ref="D548:D549"/>
    <mergeCell ref="A550:A551"/>
    <mergeCell ref="B550:B551"/>
    <mergeCell ref="C550:C551"/>
    <mergeCell ref="D550:D551"/>
    <mergeCell ref="A544:A545"/>
    <mergeCell ref="B544:B545"/>
    <mergeCell ref="C544:C545"/>
    <mergeCell ref="D544:D545"/>
    <mergeCell ref="A546:A547"/>
    <mergeCell ref="B546:B547"/>
    <mergeCell ref="C546:C547"/>
    <mergeCell ref="D546:D547"/>
    <mergeCell ref="C564:C565"/>
    <mergeCell ref="D564:D565"/>
    <mergeCell ref="A566:A567"/>
    <mergeCell ref="B566:B567"/>
    <mergeCell ref="C566:C567"/>
    <mergeCell ref="D566:D567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56:A557"/>
    <mergeCell ref="B556:B557"/>
    <mergeCell ref="C556:C557"/>
    <mergeCell ref="D556:D557"/>
    <mergeCell ref="A558:A559"/>
    <mergeCell ref="B558:B559"/>
    <mergeCell ref="C558:C559"/>
    <mergeCell ref="D558:D559"/>
    <mergeCell ref="A576:A577"/>
    <mergeCell ref="B576:B577"/>
    <mergeCell ref="C576:C577"/>
    <mergeCell ref="D576:D577"/>
    <mergeCell ref="A578:A579"/>
    <mergeCell ref="B578:B579"/>
    <mergeCell ref="C578:C579"/>
    <mergeCell ref="D578:D579"/>
    <mergeCell ref="A572:A573"/>
    <mergeCell ref="B572:B573"/>
    <mergeCell ref="C572:C573"/>
    <mergeCell ref="D572:D573"/>
    <mergeCell ref="A574:A575"/>
    <mergeCell ref="B574:B575"/>
    <mergeCell ref="C574:C575"/>
    <mergeCell ref="D574:D575"/>
    <mergeCell ref="A568:A569"/>
    <mergeCell ref="B568:B569"/>
    <mergeCell ref="C568:C569"/>
    <mergeCell ref="D568:D569"/>
    <mergeCell ref="A570:A571"/>
    <mergeCell ref="B570:B571"/>
    <mergeCell ref="C570:C571"/>
    <mergeCell ref="D570:D571"/>
    <mergeCell ref="C585:C586"/>
    <mergeCell ref="D585:D586"/>
    <mergeCell ref="J585:J630"/>
    <mergeCell ref="C587:C588"/>
    <mergeCell ref="D587:D588"/>
    <mergeCell ref="C589:C590"/>
    <mergeCell ref="D589:D590"/>
    <mergeCell ref="C591:C592"/>
    <mergeCell ref="D591:D592"/>
    <mergeCell ref="C593:C594"/>
    <mergeCell ref="C580:C581"/>
    <mergeCell ref="D580:D581"/>
    <mergeCell ref="J580:J583"/>
    <mergeCell ref="A582:A583"/>
    <mergeCell ref="B582:B583"/>
    <mergeCell ref="C582:C583"/>
    <mergeCell ref="D582:D583"/>
    <mergeCell ref="C608:C609"/>
    <mergeCell ref="D608:D609"/>
    <mergeCell ref="C610:C611"/>
    <mergeCell ref="D610:D611"/>
    <mergeCell ref="C612:C613"/>
    <mergeCell ref="D612:D613"/>
    <mergeCell ref="C602:C603"/>
    <mergeCell ref="D602:D603"/>
    <mergeCell ref="C604:C605"/>
    <mergeCell ref="D604:D605"/>
    <mergeCell ref="C606:C607"/>
    <mergeCell ref="D606:D607"/>
    <mergeCell ref="D593:D594"/>
    <mergeCell ref="C595:C596"/>
    <mergeCell ref="D595:D596"/>
    <mergeCell ref="C597:C598"/>
    <mergeCell ref="D597:D598"/>
    <mergeCell ref="C599:C600"/>
    <mergeCell ref="D599:D600"/>
    <mergeCell ref="C626:C627"/>
    <mergeCell ref="D626:D627"/>
    <mergeCell ref="C628:C629"/>
    <mergeCell ref="D628:D629"/>
    <mergeCell ref="C630:C631"/>
    <mergeCell ref="D630:D631"/>
    <mergeCell ref="C620:C621"/>
    <mergeCell ref="D620:D621"/>
    <mergeCell ref="C622:C623"/>
    <mergeCell ref="D622:D623"/>
    <mergeCell ref="C624:C625"/>
    <mergeCell ref="D624:D625"/>
    <mergeCell ref="C614:C615"/>
    <mergeCell ref="D614:D615"/>
    <mergeCell ref="C616:C617"/>
    <mergeCell ref="D616:D617"/>
    <mergeCell ref="C618:C619"/>
    <mergeCell ref="D618:D619"/>
    <mergeCell ref="A657:A658"/>
    <mergeCell ref="B657:B658"/>
    <mergeCell ref="C657:C658"/>
    <mergeCell ref="D657:D658"/>
    <mergeCell ref="A659:A660"/>
    <mergeCell ref="B659:B660"/>
    <mergeCell ref="C659:C660"/>
    <mergeCell ref="D659:D660"/>
    <mergeCell ref="C653:C654"/>
    <mergeCell ref="D653:D654"/>
    <mergeCell ref="A655:A656"/>
    <mergeCell ref="B655:B656"/>
    <mergeCell ref="C655:C656"/>
    <mergeCell ref="D655:D656"/>
    <mergeCell ref="C632:D632"/>
    <mergeCell ref="I633:I649"/>
    <mergeCell ref="J633:J649"/>
    <mergeCell ref="A651:A652"/>
    <mergeCell ref="B651:B652"/>
    <mergeCell ref="C651:C652"/>
    <mergeCell ref="D651:D652"/>
    <mergeCell ref="J651:J666"/>
    <mergeCell ref="A653:A654"/>
    <mergeCell ref="B653:B654"/>
    <mergeCell ref="J668:J687"/>
    <mergeCell ref="C688:J688"/>
    <mergeCell ref="A690:A695"/>
    <mergeCell ref="B690:B695"/>
    <mergeCell ref="C690:C695"/>
    <mergeCell ref="D690:D692"/>
    <mergeCell ref="D693:D695"/>
    <mergeCell ref="A661:A662"/>
    <mergeCell ref="B661:B662"/>
    <mergeCell ref="C661:C662"/>
    <mergeCell ref="D661:D662"/>
    <mergeCell ref="A663:A666"/>
    <mergeCell ref="B663:B666"/>
    <mergeCell ref="C663:C664"/>
    <mergeCell ref="D663:D664"/>
    <mergeCell ref="C665:C666"/>
    <mergeCell ref="D665:D666"/>
    <mergeCell ref="A720:A721"/>
    <mergeCell ref="B720:B721"/>
    <mergeCell ref="C720:C721"/>
    <mergeCell ref="A722:A723"/>
    <mergeCell ref="B722:B723"/>
    <mergeCell ref="C722:C723"/>
    <mergeCell ref="A708:A713"/>
    <mergeCell ref="B708:B713"/>
    <mergeCell ref="C708:C713"/>
    <mergeCell ref="D708:D710"/>
    <mergeCell ref="D711:D713"/>
    <mergeCell ref="A714:A719"/>
    <mergeCell ref="B714:B719"/>
    <mergeCell ref="C714:C719"/>
    <mergeCell ref="D714:D716"/>
    <mergeCell ref="D717:D719"/>
    <mergeCell ref="A696:A701"/>
    <mergeCell ref="B696:B701"/>
    <mergeCell ref="C696:C701"/>
    <mergeCell ref="D696:D698"/>
    <mergeCell ref="D699:D701"/>
    <mergeCell ref="A702:A707"/>
    <mergeCell ref="B702:B707"/>
    <mergeCell ref="C702:C707"/>
    <mergeCell ref="D702:D704"/>
    <mergeCell ref="D705:D707"/>
    <mergeCell ref="A738:A743"/>
    <mergeCell ref="B738:B743"/>
    <mergeCell ref="C738:C743"/>
    <mergeCell ref="D738:D743"/>
    <mergeCell ref="A744:A749"/>
    <mergeCell ref="B744:B749"/>
    <mergeCell ref="C744:C749"/>
    <mergeCell ref="D744:D749"/>
    <mergeCell ref="A724:A729"/>
    <mergeCell ref="B724:B729"/>
    <mergeCell ref="C724:C729"/>
    <mergeCell ref="D724:D726"/>
    <mergeCell ref="D727:D729"/>
    <mergeCell ref="A732:A737"/>
    <mergeCell ref="B732:B737"/>
    <mergeCell ref="C732:C737"/>
    <mergeCell ref="D732:D737"/>
    <mergeCell ref="A770:A771"/>
    <mergeCell ref="B770:B771"/>
    <mergeCell ref="C770:C771"/>
    <mergeCell ref="A774:A779"/>
    <mergeCell ref="B774:B779"/>
    <mergeCell ref="C774:C779"/>
    <mergeCell ref="B762:B767"/>
    <mergeCell ref="C762:C767"/>
    <mergeCell ref="D762:D764"/>
    <mergeCell ref="D765:D767"/>
    <mergeCell ref="A768:A769"/>
    <mergeCell ref="B768:B769"/>
    <mergeCell ref="C768:C769"/>
    <mergeCell ref="D768:D769"/>
    <mergeCell ref="A750:A755"/>
    <mergeCell ref="B750:B755"/>
    <mergeCell ref="C750:C755"/>
    <mergeCell ref="D750:D755"/>
    <mergeCell ref="A756:A761"/>
    <mergeCell ref="B756:B761"/>
    <mergeCell ref="C756:C761"/>
    <mergeCell ref="D756:D761"/>
    <mergeCell ref="A788:A789"/>
    <mergeCell ref="B788:B789"/>
    <mergeCell ref="C788:C789"/>
    <mergeCell ref="B790:B791"/>
    <mergeCell ref="C790:C791"/>
    <mergeCell ref="A792:A793"/>
    <mergeCell ref="B792:B793"/>
    <mergeCell ref="C792:C793"/>
    <mergeCell ref="D774:D779"/>
    <mergeCell ref="B780:B785"/>
    <mergeCell ref="C780:C785"/>
    <mergeCell ref="D780:D782"/>
    <mergeCell ref="D783:D785"/>
    <mergeCell ref="A786:A787"/>
    <mergeCell ref="B786:B787"/>
    <mergeCell ref="C786:C787"/>
    <mergeCell ref="D786:D787"/>
    <mergeCell ref="J804:J805"/>
    <mergeCell ref="A807:A817"/>
    <mergeCell ref="B807:B817"/>
    <mergeCell ref="C807:C817"/>
    <mergeCell ref="D807:D817"/>
    <mergeCell ref="E816:E817"/>
    <mergeCell ref="C800:C801"/>
    <mergeCell ref="D800:D801"/>
    <mergeCell ref="J800:J801"/>
    <mergeCell ref="C802:C803"/>
    <mergeCell ref="D802:D803"/>
    <mergeCell ref="J802:J803"/>
    <mergeCell ref="C794:C795"/>
    <mergeCell ref="D794:D795"/>
    <mergeCell ref="C796:C797"/>
    <mergeCell ref="D796:D797"/>
    <mergeCell ref="J796:J797"/>
    <mergeCell ref="C798:C799"/>
    <mergeCell ref="D798:D799"/>
    <mergeCell ref="J798:J799"/>
    <mergeCell ref="A832:A837"/>
    <mergeCell ref="B832:B837"/>
    <mergeCell ref="C832:C837"/>
    <mergeCell ref="D832:D837"/>
    <mergeCell ref="A841:A842"/>
    <mergeCell ref="B841:B842"/>
    <mergeCell ref="C841:C842"/>
    <mergeCell ref="A818:A823"/>
    <mergeCell ref="B818:B824"/>
    <mergeCell ref="C818:C824"/>
    <mergeCell ref="D818:D824"/>
    <mergeCell ref="A825:A831"/>
    <mergeCell ref="B825:B831"/>
    <mergeCell ref="C825:C831"/>
    <mergeCell ref="D825:D831"/>
    <mergeCell ref="C804:C805"/>
    <mergeCell ref="D804:D805"/>
    <mergeCell ref="A854:A856"/>
    <mergeCell ref="B854:B857"/>
    <mergeCell ref="C854:C857"/>
    <mergeCell ref="D854:D857"/>
    <mergeCell ref="J855:J856"/>
    <mergeCell ref="A858:A860"/>
    <mergeCell ref="B858:B861"/>
    <mergeCell ref="C858:C861"/>
    <mergeCell ref="D858:D861"/>
    <mergeCell ref="J859:J860"/>
    <mergeCell ref="G841:H842"/>
    <mergeCell ref="A843:A848"/>
    <mergeCell ref="B843:B850"/>
    <mergeCell ref="C843:C850"/>
    <mergeCell ref="D843:D848"/>
    <mergeCell ref="J843:J844"/>
    <mergeCell ref="E845:E846"/>
    <mergeCell ref="E847:E848"/>
    <mergeCell ref="D849:D850"/>
    <mergeCell ref="E849:E850"/>
    <mergeCell ref="A869:A870"/>
    <mergeCell ref="B869:B871"/>
    <mergeCell ref="C869:C871"/>
    <mergeCell ref="D869:D871"/>
    <mergeCell ref="J869:J870"/>
    <mergeCell ref="A872:A873"/>
    <mergeCell ref="B872:B874"/>
    <mergeCell ref="C872:C874"/>
    <mergeCell ref="D872:D874"/>
    <mergeCell ref="J872:J873"/>
    <mergeCell ref="A862:A864"/>
    <mergeCell ref="B862:B864"/>
    <mergeCell ref="C862:C864"/>
    <mergeCell ref="D862:D864"/>
    <mergeCell ref="J863:J864"/>
    <mergeCell ref="A865:A867"/>
    <mergeCell ref="B865:B867"/>
    <mergeCell ref="C865:C867"/>
    <mergeCell ref="D865:D867"/>
    <mergeCell ref="J866:J867"/>
    <mergeCell ref="C881:C884"/>
    <mergeCell ref="D881:D884"/>
    <mergeCell ref="I881:I892"/>
    <mergeCell ref="J881:J892"/>
    <mergeCell ref="A882:A883"/>
    <mergeCell ref="B882:B883"/>
    <mergeCell ref="C885:C887"/>
    <mergeCell ref="D885:D887"/>
    <mergeCell ref="A886:A887"/>
    <mergeCell ref="B886:B887"/>
    <mergeCell ref="A875:A876"/>
    <mergeCell ref="B875:B876"/>
    <mergeCell ref="C875:C876"/>
    <mergeCell ref="D875:D876"/>
    <mergeCell ref="J875:J876"/>
    <mergeCell ref="A877:A878"/>
    <mergeCell ref="B877:B878"/>
    <mergeCell ref="C877:C878"/>
    <mergeCell ref="D877:D878"/>
    <mergeCell ref="J877:J878"/>
    <mergeCell ref="A894:A896"/>
    <mergeCell ref="B894:B896"/>
    <mergeCell ref="C894:C896"/>
    <mergeCell ref="D894:D896"/>
    <mergeCell ref="I894:I903"/>
    <mergeCell ref="J894:J903"/>
    <mergeCell ref="A897:A898"/>
    <mergeCell ref="B897:B898"/>
    <mergeCell ref="C897:C898"/>
    <mergeCell ref="D897:D898"/>
    <mergeCell ref="A888:A889"/>
    <mergeCell ref="B888:B889"/>
    <mergeCell ref="C888:C889"/>
    <mergeCell ref="D888:D889"/>
    <mergeCell ref="A890:A892"/>
    <mergeCell ref="B890:B892"/>
    <mergeCell ref="C890:C892"/>
    <mergeCell ref="D890:D892"/>
    <mergeCell ref="A917:A918"/>
    <mergeCell ref="B917:B918"/>
    <mergeCell ref="C917:C918"/>
    <mergeCell ref="D917:D918"/>
    <mergeCell ref="J917:J918"/>
    <mergeCell ref="A919:A920"/>
    <mergeCell ref="B919:B920"/>
    <mergeCell ref="C919:C920"/>
    <mergeCell ref="D919:D920"/>
    <mergeCell ref="J919:J920"/>
    <mergeCell ref="C908:C909"/>
    <mergeCell ref="A914:A916"/>
    <mergeCell ref="B914:B916"/>
    <mergeCell ref="C914:C916"/>
    <mergeCell ref="D914:D916"/>
    <mergeCell ref="J914:J916"/>
    <mergeCell ref="A899:A900"/>
    <mergeCell ref="B899:B900"/>
    <mergeCell ref="C899:C900"/>
    <mergeCell ref="D899:D900"/>
    <mergeCell ref="A901:A903"/>
    <mergeCell ref="B901:B903"/>
    <mergeCell ref="C901:C903"/>
    <mergeCell ref="D901:D903"/>
    <mergeCell ref="C944:C945"/>
    <mergeCell ref="J947:J949"/>
    <mergeCell ref="C965:C966"/>
    <mergeCell ref="D965:D966"/>
    <mergeCell ref="C967:C968"/>
    <mergeCell ref="D967:D968"/>
    <mergeCell ref="C933:C935"/>
    <mergeCell ref="A936:A940"/>
    <mergeCell ref="B936:B940"/>
    <mergeCell ref="C936:C943"/>
    <mergeCell ref="A941:A942"/>
    <mergeCell ref="B941:B942"/>
    <mergeCell ref="A921:A923"/>
    <mergeCell ref="B921:B923"/>
    <mergeCell ref="C921:C923"/>
    <mergeCell ref="D921:D923"/>
    <mergeCell ref="J921:J923"/>
    <mergeCell ref="C930:C932"/>
    <mergeCell ref="A987:A989"/>
    <mergeCell ref="B987:B989"/>
    <mergeCell ref="C987:C989"/>
    <mergeCell ref="D987:D989"/>
    <mergeCell ref="A990:A993"/>
    <mergeCell ref="B990:B993"/>
    <mergeCell ref="C990:C993"/>
    <mergeCell ref="D990:D992"/>
    <mergeCell ref="C975:J975"/>
    <mergeCell ref="C978:J978"/>
    <mergeCell ref="C981:J981"/>
    <mergeCell ref="A983:A986"/>
    <mergeCell ref="B983:B986"/>
    <mergeCell ref="C983:C986"/>
    <mergeCell ref="D983:D986"/>
    <mergeCell ref="C969:J969"/>
    <mergeCell ref="A970:A974"/>
    <mergeCell ref="B970:B974"/>
    <mergeCell ref="C970:C972"/>
    <mergeCell ref="D970:D971"/>
    <mergeCell ref="J970:J971"/>
    <mergeCell ref="C973:C974"/>
    <mergeCell ref="D973:D974"/>
    <mergeCell ref="G973:J974"/>
    <mergeCell ref="C1006:C1007"/>
    <mergeCell ref="D1006:D1007"/>
    <mergeCell ref="C1008:C1009"/>
    <mergeCell ref="D1008:D1009"/>
    <mergeCell ref="C1014:C1015"/>
    <mergeCell ref="D1014:D1015"/>
    <mergeCell ref="J998:J999"/>
    <mergeCell ref="C1000:C1001"/>
    <mergeCell ref="D1000:D1001"/>
    <mergeCell ref="C1002:C1003"/>
    <mergeCell ref="D1002:D1003"/>
    <mergeCell ref="C1004:C1005"/>
    <mergeCell ref="D1004:D1005"/>
    <mergeCell ref="A994:A997"/>
    <mergeCell ref="B994:B997"/>
    <mergeCell ref="C994:C997"/>
    <mergeCell ref="D994:D997"/>
    <mergeCell ref="A998:A999"/>
    <mergeCell ref="B998:B999"/>
    <mergeCell ref="C998:C999"/>
    <mergeCell ref="D998:D999"/>
    <mergeCell ref="B1036:B1037"/>
    <mergeCell ref="C1036:C1037"/>
    <mergeCell ref="D1036:D1037"/>
    <mergeCell ref="G1036:J1037"/>
    <mergeCell ref="A1038:A1039"/>
    <mergeCell ref="B1038:B1039"/>
    <mergeCell ref="C1038:C1039"/>
    <mergeCell ref="D1038:D1039"/>
    <mergeCell ref="G1038:J1039"/>
    <mergeCell ref="A1033:A1034"/>
    <mergeCell ref="B1033:B1034"/>
    <mergeCell ref="C1033:C1034"/>
    <mergeCell ref="D1033:D1034"/>
    <mergeCell ref="G1033:J1034"/>
    <mergeCell ref="G1035:J1035"/>
    <mergeCell ref="J1014:J1015"/>
    <mergeCell ref="C1016:C1017"/>
    <mergeCell ref="D1016:D1017"/>
    <mergeCell ref="J1016:J1017"/>
    <mergeCell ref="C1019:J1019"/>
    <mergeCell ref="A1031:A1032"/>
    <mergeCell ref="B1031:B1032"/>
    <mergeCell ref="C1031:C1032"/>
    <mergeCell ref="D1031:D1032"/>
    <mergeCell ref="G1031:J1032"/>
    <mergeCell ref="A1058:A1059"/>
    <mergeCell ref="B1058:B1059"/>
    <mergeCell ref="C1058:C1059"/>
    <mergeCell ref="D1058:D1059"/>
    <mergeCell ref="A1060:A1061"/>
    <mergeCell ref="B1060:B1061"/>
    <mergeCell ref="C1060:C1061"/>
    <mergeCell ref="D1060:D1061"/>
    <mergeCell ref="G1040:J1040"/>
    <mergeCell ref="A1041:A1043"/>
    <mergeCell ref="B1041:B1045"/>
    <mergeCell ref="C1041:C1045"/>
    <mergeCell ref="I1041:I1045"/>
    <mergeCell ref="A1056:A1057"/>
    <mergeCell ref="B1056:B1057"/>
    <mergeCell ref="C1056:C1057"/>
    <mergeCell ref="D1056:D1057"/>
    <mergeCell ref="J1056:J1067"/>
    <mergeCell ref="K1064:K1067"/>
    <mergeCell ref="C1066:C1067"/>
    <mergeCell ref="D1066:D1067"/>
    <mergeCell ref="J1071:J1073"/>
    <mergeCell ref="A1075:A1076"/>
    <mergeCell ref="B1075:B1076"/>
    <mergeCell ref="C1075:C1076"/>
    <mergeCell ref="D1075:D1076"/>
    <mergeCell ref="J1075:J1076"/>
    <mergeCell ref="A1062:A1063"/>
    <mergeCell ref="B1062:B1063"/>
    <mergeCell ref="C1062:C1063"/>
    <mergeCell ref="D1062:D1063"/>
    <mergeCell ref="A1064:A1067"/>
    <mergeCell ref="B1064:B1067"/>
    <mergeCell ref="C1064:C1065"/>
    <mergeCell ref="D1064:D1065"/>
  </mergeCells>
  <dataValidations count="3">
    <dataValidation type="list" allowBlank="1" showInputMessage="1" showErrorMessage="1" sqref="D1052 D1024:D1027 D976:D977 D947:D949 D951:D957 D959:D968 D774:D805 D807:D823 D825:D838 D732:D772 D633:D639 D663 D657 D668:D687 D659 D641:D649 D661 D655 D653 D651 D665 D690:D730 D849 D899 D885 D894:D897 D881 D901:D902 D987 D998 D994 D990 D983 D1000:D1009 D1021:D1022 D43:D44 D492:D583 D161 D74 D591:D630 D585 D587 D589">
      <formula1>#REF!</formula1>
    </dataValidation>
    <dataValidation type="list" operator="equal" allowBlank="1" showErrorMessage="1" sqref="D1029 D970 D937 D933 D919 D914:D915 D917 D921:D922">
      <formula1>"$' Общий перечень услуг'.$#ССЫЛ!$#ССЫЛ!:$#ССЫЛ!$#ССЫЛ!"</formula1>
      <formula2>0</formula2>
    </dataValidation>
    <dataValidation type="list" allowBlank="1" showInputMessage="1" showErrorMessage="1" sqref="D1044:D1045 D1041 D934 D942:D943 D930:D931 D888:D892">
      <formula1>#REF!</formula1>
    </dataValidation>
  </dataValidations>
  <hyperlinks>
    <hyperlink ref="C79:C80" r:id="rId1" tooltip="Багаевский район" display="https://ru.wikipedia.org/wiki/%D0%91%D0%B0%D0%B3%D0%B0%D0%B5%D0%B2%D1%81%D0%BA%D0%B8%D0%B9_%D1%80%D0%B0%D0%B9%D0%BE%D0%BD"/>
    <hyperlink ref="C81:C82" r:id="rId2" tooltip="Белокалитвинский район" display="https://ru.wikipedia.org/wiki/%D0%91%D0%B5%D0%BB%D0%BE%D0%BA%D0%B0%D0%BB%D0%B8%D1%82%D0%B2%D0%B8%D0%BD%D1%81%D0%BA%D0%B8%D0%B9_%D1%80%D0%B0%D0%B9%D0%BE%D0%BD"/>
    <hyperlink ref="C83:C84" r:id="rId3" tooltip="Боковский район" display="https://ru.wikipedia.org/wiki/%D0%91%D0%BE%D0%BA%D0%BE%D0%B2%D1%81%D0%BA%D0%B8%D0%B9_%D1%80%D0%B0%D0%B9%D0%BE%D0%BD"/>
    <hyperlink ref="C85" r:id="rId4" tooltip="Верхнедонской район" display="https://ru.wikipedia.org/wiki/%D0%92%D0%B5%D1%80%D1%85%D0%BD%D0%B5%D0%B4%D0%BE%D0%BD%D1%81%D0%BA%D0%BE%D0%B9_%D1%80%D0%B0%D0%B9%D0%BE%D0%BD"/>
    <hyperlink ref="C86" r:id="rId5" tooltip="Верхнедонской район" display="https://ru.wikipedia.org/wiki/%D0%92%D0%B5%D1%80%D1%85%D0%BD%D0%B5%D0%B4%D0%BE%D0%BD%D1%81%D0%BA%D0%BE%D0%B9_%D1%80%D0%B0%D0%B9%D0%BE%D0%BD"/>
    <hyperlink ref="C87" r:id="rId6" tooltip="Весёловский район (Ростовская область)" display="https://ru.wikipedia.org/wiki/%D0%92%D0%B5%D1%81%D1%91%D0%BB%D0%BE%D0%B2%D1%81%D0%BA%D0%B8%D0%B9_%D1%80%D0%B0%D0%B9%D0%BE%D0%BD_(%D0%A0%D0%BE%D1%81%D1%82%D0%BE%D0%B2%D1%81%D0%BA%D0%B0%D1%8F_%D0%BE%D0%B1%D0%BB%D0%B0%D1%81%D1%82%D1%8C)"/>
    <hyperlink ref="C88" r:id="rId7" tooltip="Весёловский район (Ростовская область)" display="https://ru.wikipedia.org/wiki/%D0%92%D0%B5%D1%81%D1%91%D0%BB%D0%BE%D0%B2%D1%81%D0%BA%D0%B8%D0%B9_%D1%80%D0%B0%D0%B9%D0%BE%D0%BD_(%D0%A0%D0%BE%D1%81%D1%82%D0%BE%D0%B2%D1%81%D0%BA%D0%B0%D1%8F_%D0%BE%D0%B1%D0%BB%D0%B0%D1%81%D1%82%D1%8C)"/>
    <hyperlink ref="C89" r:id="rId8" tooltip="Волгодонской район" display="https://ru.wikipedia.org/wiki/%D0%92%D0%BE%D0%BB%D0%B3%D0%BE%D0%B4%D0%BE%D0%BD%D1%81%D0%BA%D0%BE%D0%B9_%D1%80%D0%B0%D0%B9%D0%BE%D0%BD"/>
    <hyperlink ref="C90" r:id="rId9" tooltip="Волгодонской район" display="https://ru.wikipedia.org/wiki/%D0%92%D0%BE%D0%BB%D0%B3%D0%BE%D0%B4%D0%BE%D0%BD%D1%81%D0%BA%D0%BE%D0%B9_%D1%80%D0%B0%D0%B9%D0%BE%D0%BD"/>
    <hyperlink ref="C91" r:id="rId10" tooltip="Дубовский район (Ростовская область)" display="https://ru.wikipedia.org/wiki/%D0%94%D1%83%D0%B1%D0%BE%D0%B2%D1%81%D0%BA%D0%B8%D0%B9_%D1%80%D0%B0%D0%B9%D0%BE%D0%BD_(%D0%A0%D0%BE%D1%81%D1%82%D0%BE%D0%B2%D1%81%D0%BA%D0%B0%D1%8F_%D0%BE%D0%B1%D0%BB%D0%B0%D1%81%D1%82%D1%8C)"/>
    <hyperlink ref="C92" r:id="rId11" tooltip="Дубовский район (Ростовская область)" display="https://ru.wikipedia.org/wiki/%D0%94%D1%83%D0%B1%D0%BE%D0%B2%D1%81%D0%BA%D0%B8%D0%B9_%D1%80%D0%B0%D0%B9%D0%BE%D0%BD_(%D0%A0%D0%BE%D1%81%D1%82%D0%BE%D0%B2%D1%81%D0%BA%D0%B0%D1%8F_%D0%BE%D0%B1%D0%BB%D0%B0%D1%81%D1%82%D1%8C)"/>
    <hyperlink ref="C93" r:id="rId12" tooltip="Егорлыкский район" display="https://ru.wikipedia.org/wiki/%D0%95%D0%B3%D0%BE%D1%80%D0%BB%D1%8B%D0%BA%D1%81%D0%BA%D0%B8%D0%B9_%D1%80%D0%B0%D0%B9%D0%BE%D0%BD"/>
    <hyperlink ref="C94" r:id="rId13" tooltip="Егорлыкский район" display="https://ru.wikipedia.org/wiki/%D0%95%D0%B3%D0%BE%D1%80%D0%BB%D1%8B%D0%BA%D1%81%D0%BA%D0%B8%D0%B9_%D1%80%D0%B0%D0%B9%D0%BE%D0%BD"/>
    <hyperlink ref="C95" r:id="rId14" tooltip="Заветинский район" display="https://ru.wikipedia.org/wiki/%D0%97%D0%B0%D0%B2%D0%B5%D1%82%D0%B8%D0%BD%D1%81%D0%BA%D0%B8%D0%B9_%D1%80%D0%B0%D0%B9%D0%BE%D0%BD"/>
    <hyperlink ref="C96" r:id="rId15" tooltip="Заветинский район" display="https://ru.wikipedia.org/wiki/%D0%97%D0%B0%D0%B2%D0%B5%D1%82%D0%B8%D0%BD%D1%81%D0%BA%D0%B8%D0%B9_%D1%80%D0%B0%D0%B9%D0%BE%D0%BD"/>
    <hyperlink ref="C97" r:id="rId16" tooltip="Зерноградский район" display="https://ru.wikipedia.org/wiki/%D0%97%D0%B5%D1%80%D0%BD%D0%BE%D0%B3%D1%80%D0%B0%D0%B4%D1%81%D0%BA%D0%B8%D0%B9_%D1%80%D0%B0%D0%B9%D0%BE%D0%BD"/>
    <hyperlink ref="C98" r:id="rId17" tooltip="Зерноградский район" display="https://ru.wikipedia.org/wiki/%D0%97%D0%B5%D1%80%D0%BD%D0%BE%D0%B3%D1%80%D0%B0%D0%B4%D1%81%D0%BA%D0%B8%D0%B9_%D1%80%D0%B0%D0%B9%D0%BE%D0%BD"/>
    <hyperlink ref="C99" r:id="rId18" tooltip="Зимовниковский район" display="https://ru.wikipedia.org/wiki/%D0%97%D0%B8%D0%BC%D0%BE%D0%B2%D0%BD%D0%B8%D0%BA%D0%BE%D0%B2%D1%81%D0%BA%D0%B8%D0%B9_%D1%80%D0%B0%D0%B9%D0%BE%D0%BD"/>
    <hyperlink ref="C100" r:id="rId19" tooltip="Зимовниковский район" display="https://ru.wikipedia.org/wiki/%D0%97%D0%B8%D0%BC%D0%BE%D0%B2%D0%BD%D0%B8%D0%BA%D0%BE%D0%B2%D1%81%D0%BA%D0%B8%D0%B9_%D1%80%D0%B0%D0%B9%D0%BE%D0%BD"/>
    <hyperlink ref="C101" r:id="rId20" tooltip="Кагальницкий район" display="https://ru.wikipedia.org/wiki/%D0%9A%D0%B0%D0%B3%D0%B0%D0%BB%D1%8C%D0%BD%D0%B8%D1%86%D0%BA%D0%B8%D0%B9_%D1%80%D0%B0%D0%B9%D0%BE%D0%BD"/>
    <hyperlink ref="C102" r:id="rId21" tooltip="Кагальницкий район" display="https://ru.wikipedia.org/wiki/%D0%9A%D0%B0%D0%B3%D0%B0%D0%BB%D1%8C%D0%BD%D0%B8%D1%86%D0%BA%D0%B8%D0%B9_%D1%80%D0%B0%D0%B9%D0%BE%D0%BD"/>
    <hyperlink ref="C103" r:id="rId22" tooltip="Каменский район (Ростовская область)" display="https://ru.wikipedia.org/wiki/%D0%9A%D0%B0%D0%BC%D0%B5%D0%BD%D1%81%D0%BA%D0%B8%D0%B9_%D1%80%D0%B0%D0%B9%D0%BE%D0%BD_(%D0%A0%D0%BE%D1%81%D1%82%D0%BE%D0%B2%D1%81%D0%BA%D0%B0%D1%8F_%D0%BE%D0%B1%D0%BB%D0%B0%D1%81%D1%82%D1%8C)"/>
    <hyperlink ref="C104" r:id="rId23" tooltip="Каменский район (Ростовская область)" display="https://ru.wikipedia.org/wiki/%D0%9A%D0%B0%D0%BC%D0%B5%D0%BD%D1%81%D0%BA%D0%B8%D0%B9_%D1%80%D0%B0%D0%B9%D0%BE%D0%BD_(%D0%A0%D0%BE%D1%81%D1%82%D0%BE%D0%B2%D1%81%D0%BA%D0%B0%D1%8F_%D0%BE%D0%B1%D0%BB%D0%B0%D1%81%D1%82%D1%8C)"/>
    <hyperlink ref="C105" r:id="rId24" tooltip="Кашарский район" display="https://ru.wikipedia.org/wiki/%D0%9A%D0%B0%D1%88%D0%B0%D1%80%D1%81%D0%BA%D0%B8%D0%B9_%D1%80%D0%B0%D0%B9%D0%BE%D0%BD"/>
    <hyperlink ref="C106" r:id="rId25" tooltip="Кашарский район" display="https://ru.wikipedia.org/wiki/%D0%9A%D0%B0%D1%88%D0%B0%D1%80%D1%81%D0%BA%D0%B8%D0%B9_%D1%80%D0%B0%D0%B9%D0%BE%D0%BD"/>
    <hyperlink ref="C107" r:id="rId26" tooltip="Константиновский район (Ростовская область)" display="https://ru.wikipedia.org/wiki/%D0%9A%D0%BE%D0%BD%D1%81%D1%82%D0%B0%D0%BD%D1%82%D0%B8%D0%BD%D0%BE%D0%B2%D1%81%D0%BA%D0%B8%D0%B9_%D1%80%D0%B0%D0%B9%D0%BE%D0%BD_(%D0%A0%D0%BE%D1%81%D1%82%D0%BE%D0%B2%D1%81%D0%BA%D0%B0%D1%8F_%D0%BE%D0%B1%D0%BB%D0%B0%D1%81%D1%82%D1%8C)"/>
    <hyperlink ref="C108" r:id="rId27" tooltip="Константиновский район (Ростовская область)" display="https://ru.wikipedia.org/wiki/%D0%9A%D0%BE%D0%BD%D1%81%D1%82%D0%B0%D0%BD%D1%82%D0%B8%D0%BD%D0%BE%D0%B2%D1%81%D0%BA%D0%B8%D0%B9_%D1%80%D0%B0%D0%B9%D0%BE%D0%BD_(%D0%A0%D0%BE%D1%81%D1%82%D0%BE%D0%B2%D1%81%D0%BA%D0%B0%D1%8F_%D0%BE%D0%B1%D0%BB%D0%B0%D1%81%D1%82%D1%8C)"/>
    <hyperlink ref="C109" r:id="rId28" tooltip="Красносулинский район" display="https://ru.wikipedia.org/wiki/%D0%9A%D1%80%D0%B0%D1%81%D0%BD%D0%BE%D1%81%D1%83%D0%BB%D0%B8%D0%BD%D1%81%D0%BA%D0%B8%D0%B9_%D1%80%D0%B0%D0%B9%D0%BE%D0%BD"/>
    <hyperlink ref="C110" r:id="rId29" tooltip="Красносулинский район" display="https://ru.wikipedia.org/wiki/%D0%9A%D1%80%D0%B0%D1%81%D0%BD%D0%BE%D1%81%D1%83%D0%BB%D0%B8%D0%BD%D1%81%D0%BA%D0%B8%D0%B9_%D1%80%D0%B0%D0%B9%D0%BE%D0%BD"/>
    <hyperlink ref="C111" r:id="rId30" tooltip="Куйбышевский район (Ростовская область)" display="https://ru.wikipedia.org/wiki/%D0%9A%D1%83%D0%B9%D0%B1%D1%8B%D1%88%D0%B5%D0%B2%D1%81%D0%BA%D0%B8%D0%B9_%D1%80%D0%B0%D0%B9%D0%BE%D0%BD_(%D0%A0%D0%BE%D1%81%D1%82%D0%BE%D0%B2%D1%81%D0%BA%D0%B0%D1%8F_%D0%BE%D0%B1%D0%BB%D0%B0%D1%81%D1%82%D1%8C)"/>
    <hyperlink ref="C112" r:id="rId31" tooltip="Куйбышевский район (Ростовская область)" display="https://ru.wikipedia.org/wiki/%D0%9A%D1%83%D0%B9%D0%B1%D1%8B%D1%88%D0%B5%D0%B2%D1%81%D0%BA%D0%B8%D0%B9_%D1%80%D0%B0%D0%B9%D0%BE%D0%BD_(%D0%A0%D0%BE%D1%81%D1%82%D0%BE%D0%B2%D1%81%D0%BA%D0%B0%D1%8F_%D0%BE%D0%B1%D0%BB%D0%B0%D1%81%D1%82%D1%8C)"/>
    <hyperlink ref="C113" r:id="rId32" tooltip="Мартыновский район" display="https://ru.wikipedia.org/wiki/%D0%9C%D0%B0%D1%80%D1%82%D1%8B%D0%BD%D0%BE%D0%B2%D1%81%D0%BA%D0%B8%D0%B9_%D1%80%D0%B0%D0%B9%D0%BE%D0%BD"/>
    <hyperlink ref="C114" r:id="rId33" tooltip="Мартыновский район" display="https://ru.wikipedia.org/wiki/%D0%9C%D0%B0%D1%80%D1%82%D1%8B%D0%BD%D0%BE%D0%B2%D1%81%D0%BA%D0%B8%D0%B9_%D1%80%D0%B0%D0%B9%D0%BE%D0%BD"/>
    <hyperlink ref="C115" r:id="rId34" tooltip="Матвеево-Курганский район" display="https://ru.wikipedia.org/wiki/%D0%9C%D0%B0%D1%82%D0%B2%D0%B5%D0%B5%D0%B2%D0%BE-%D0%9A%D1%83%D1%80%D0%B3%D0%B0%D0%BD%D1%81%D0%BA%D0%B8%D0%B9_%D1%80%D0%B0%D0%B9%D0%BE%D0%BD"/>
    <hyperlink ref="C116" r:id="rId35" tooltip="Матвеево-Курганский район" display="https://ru.wikipedia.org/wiki/%D0%9C%D0%B0%D1%82%D0%B2%D0%B5%D0%B5%D0%B2%D0%BE-%D0%9A%D1%83%D1%80%D0%B3%D0%B0%D0%BD%D1%81%D0%BA%D0%B8%D0%B9_%D1%80%D0%B0%D0%B9%D0%BE%D0%BD"/>
    <hyperlink ref="C117" r:id="rId36" tooltip="Миллеровский район" display="https://ru.wikipedia.org/wiki/%D0%9C%D0%B8%D0%BB%D0%BB%D0%B5%D1%80%D0%BE%D0%B2%D1%81%D0%BA%D0%B8%D0%B9_%D1%80%D0%B0%D0%B9%D0%BE%D0%BD"/>
    <hyperlink ref="C118" r:id="rId37" tooltip="Миллеровский район" display="https://ru.wikipedia.org/wiki/%D0%9C%D0%B8%D0%BB%D0%BB%D0%B5%D1%80%D0%BE%D0%B2%D1%81%D0%BA%D0%B8%D0%B9_%D1%80%D0%B0%D0%B9%D0%BE%D0%BD"/>
    <hyperlink ref="C119" r:id="rId38" tooltip="Милютинский район" display="https://ru.wikipedia.org/wiki/%D0%9C%D0%B8%D0%BB%D1%8E%D1%82%D0%B8%D0%BD%D1%81%D0%BA%D0%B8%D0%B9_%D1%80%D0%B0%D0%B9%D0%BE%D0%BD"/>
    <hyperlink ref="C120" r:id="rId39" tooltip="Милютинский район" display="https://ru.wikipedia.org/wiki/%D0%9C%D0%B8%D0%BB%D1%8E%D1%82%D0%B8%D0%BD%D1%81%D0%BA%D0%B8%D0%B9_%D1%80%D0%B0%D0%B9%D0%BE%D0%BD"/>
    <hyperlink ref="C121" r:id="rId40" tooltip="Морозовский район" display="https://ru.wikipedia.org/wiki/%D0%9C%D0%BE%D1%80%D0%BE%D0%B7%D0%BE%D0%B2%D1%81%D0%BA%D0%B8%D0%B9_%D1%80%D0%B0%D0%B9%D0%BE%D0%BD"/>
    <hyperlink ref="C122" r:id="rId41" tooltip="Морозовский район" display="https://ru.wikipedia.org/wiki/%D0%9C%D0%BE%D1%80%D0%BE%D0%B7%D0%BE%D0%B2%D1%81%D0%BA%D0%B8%D0%B9_%D1%80%D0%B0%D0%B9%D0%BE%D0%BD"/>
    <hyperlink ref="C123" r:id="rId42" tooltip="Мясниковский район" display="https://ru.wikipedia.org/wiki/%D0%9C%D1%8F%D1%81%D0%BD%D0%B8%D0%BA%D0%BE%D0%B2%D1%81%D0%BA%D0%B8%D0%B9_%D1%80%D0%B0%D0%B9%D0%BE%D0%BD"/>
    <hyperlink ref="C124" r:id="rId43" tooltip="Мясниковский район" display="https://ru.wikipedia.org/wiki/%D0%9C%D1%8F%D1%81%D0%BD%D0%B8%D0%BA%D0%BE%D0%B2%D1%81%D0%BA%D0%B8%D0%B9_%D1%80%D0%B0%D0%B9%D0%BE%D0%BD"/>
    <hyperlink ref="C125" r:id="rId44" tooltip="Неклиновский район" display="https://ru.wikipedia.org/wiki/%D0%9D%D0%B5%D0%BA%D0%BB%D0%B8%D0%BD%D0%BE%D0%B2%D1%81%D0%BA%D0%B8%D0%B9_%D1%80%D0%B0%D0%B9%D0%BE%D0%BD"/>
    <hyperlink ref="C126" r:id="rId45" tooltip="Неклиновский район" display="https://ru.wikipedia.org/wiki/%D0%9D%D0%B5%D0%BA%D0%BB%D0%B8%D0%BD%D0%BE%D0%B2%D1%81%D0%BA%D0%B8%D0%B9_%D1%80%D0%B0%D0%B9%D0%BE%D0%BD"/>
    <hyperlink ref="C127" r:id="rId46" tooltip="Обливский район" display="https://ru.wikipedia.org/wiki/%D0%9E%D0%B1%D0%BB%D0%B8%D0%B2%D1%81%D0%BA%D0%B8%D0%B9_%D1%80%D0%B0%D0%B9%D0%BE%D0%BD"/>
    <hyperlink ref="C128" r:id="rId47" tooltip="Обливский район" display="https://ru.wikipedia.org/wiki/%D0%9E%D0%B1%D0%BB%D0%B8%D0%B2%D1%81%D0%BA%D0%B8%D0%B9_%D1%80%D0%B0%D0%B9%D0%BE%D0%BD"/>
    <hyperlink ref="C129" r:id="rId48" tooltip="Октябрьский район (Ростовская область)" display="https://ru.wikipedia.org/wiki/%D0%9E%D0%BA%D1%82%D1%8F%D0%B1%D1%80%D1%8C%D1%81%D0%BA%D0%B8%D0%B9_%D1%80%D0%B0%D0%B9%D0%BE%D0%BD_(%D0%A0%D0%BE%D1%81%D1%82%D0%BE%D0%B2%D1%81%D0%BA%D0%B0%D1%8F_%D0%BE%D0%B1%D0%BB%D0%B0%D1%81%D1%82%D1%8C)"/>
    <hyperlink ref="C130" r:id="rId49" tooltip="Октябрьский район (Ростовская область)" display="https://ru.wikipedia.org/wiki/%D0%9E%D0%BA%D1%82%D1%8F%D0%B1%D1%80%D1%8C%D1%81%D0%BA%D0%B8%D0%B9_%D1%80%D0%B0%D0%B9%D0%BE%D0%BD_(%D0%A0%D0%BE%D1%81%D1%82%D0%BE%D0%B2%D1%81%D0%BA%D0%B0%D1%8F_%D0%BE%D0%B1%D0%BB%D0%B0%D1%81%D1%82%D1%8C)"/>
    <hyperlink ref="C131" r:id="rId50" tooltip="Орловский район (Ростовская область)" display="https://ru.wikipedia.org/wiki/%D0%9E%D1%80%D0%BB%D0%BE%D0%B2%D1%81%D0%BA%D0%B8%D0%B9_%D1%80%D0%B0%D0%B9%D0%BE%D0%BD_(%D0%A0%D0%BE%D1%81%D1%82%D0%BE%D0%B2%D1%81%D0%BA%D0%B0%D1%8F_%D0%BE%D0%B1%D0%BB%D0%B0%D1%81%D1%82%D1%8C)"/>
    <hyperlink ref="C132" r:id="rId51" tooltip="Орловский район (Ростовская область)" display="https://ru.wikipedia.org/wiki/%D0%9E%D1%80%D0%BB%D0%BE%D0%B2%D1%81%D0%BA%D0%B8%D0%B9_%D1%80%D0%B0%D0%B9%D0%BE%D0%BD_(%D0%A0%D0%BE%D1%81%D1%82%D0%BE%D0%B2%D1%81%D0%BA%D0%B0%D1%8F_%D0%BE%D0%B1%D0%BB%D0%B0%D1%81%D1%82%D1%8C)"/>
    <hyperlink ref="C133" r:id="rId52" tooltip="Песчанокопский район" display="https://ru.wikipedia.org/wiki/%D0%9F%D0%B5%D1%81%D1%87%D0%B0%D0%BD%D0%BE%D0%BA%D0%BE%D0%BF%D1%81%D0%BA%D0%B8%D0%B9_%D1%80%D0%B0%D0%B9%D0%BE%D0%BD"/>
    <hyperlink ref="C134" r:id="rId53" tooltip="Песчанокопский район" display="https://ru.wikipedia.org/wiki/%D0%9F%D0%B5%D1%81%D1%87%D0%B0%D0%BD%D0%BE%D0%BA%D0%BE%D0%BF%D1%81%D0%BA%D0%B8%D0%B9_%D1%80%D0%B0%D0%B9%D0%BE%D0%BD"/>
    <hyperlink ref="C135" r:id="rId54" tooltip="Пролетарский район (Ростовская область)" display="https://ru.wikipedia.org/wiki/%D0%9F%D1%80%D0%BE%D0%BB%D0%B5%D1%82%D0%B0%D1%80%D1%81%D0%BA%D0%B8%D0%B9_%D1%80%D0%B0%D0%B9%D0%BE%D0%BD_(%D0%A0%D0%BE%D1%81%D1%82%D0%BE%D0%B2%D1%81%D0%BA%D0%B0%D1%8F_%D0%BE%D0%B1%D0%BB%D0%B0%D1%81%D1%82%D1%8C)"/>
    <hyperlink ref="C136" r:id="rId55" tooltip="Пролетарский район (Ростовская область)" display="https://ru.wikipedia.org/wiki/%D0%9F%D1%80%D0%BE%D0%BB%D0%B5%D1%82%D0%B0%D1%80%D1%81%D0%BA%D0%B8%D0%B9_%D1%80%D0%B0%D0%B9%D0%BE%D0%BD_(%D0%A0%D0%BE%D1%81%D1%82%D0%BE%D0%B2%D1%81%D0%BA%D0%B0%D1%8F_%D0%BE%D0%B1%D0%BB%D0%B0%D1%81%D1%82%D1%8C)"/>
    <hyperlink ref="C137" r:id="rId56" tooltip="Ремонтненский район" display="https://ru.wikipedia.org/wiki/%D0%A0%D0%B5%D0%BC%D0%BE%D0%BD%D1%82%D0%BD%D0%B5%D0%BD%D1%81%D0%BA%D0%B8%D0%B9_%D1%80%D0%B0%D0%B9%D0%BE%D0%BD"/>
    <hyperlink ref="C138" r:id="rId57" tooltip="Ремонтненский район" display="https://ru.wikipedia.org/wiki/%D0%A0%D0%B5%D0%BC%D0%BE%D0%BD%D1%82%D0%BD%D0%B5%D0%BD%D1%81%D0%BA%D0%B8%D0%B9_%D1%80%D0%B0%D0%B9%D0%BE%D0%BD"/>
    <hyperlink ref="C139" r:id="rId58" tooltip="Родионово-Несветайский район" display="https://ru.wikipedia.org/wiki/%D0%A0%D0%BE%D0%B4%D0%B8%D0%BE%D0%BD%D0%BE%D0%B2%D0%BE-%D0%9D%D0%B5%D1%81%D0%B2%D0%B5%D1%82%D0%B0%D0%B9%D1%81%D0%BA%D0%B8%D0%B9_%D1%80%D0%B0%D0%B9%D0%BE%D0%BD"/>
    <hyperlink ref="C140" r:id="rId59" tooltip="Родионово-Несветайский район" display="https://ru.wikipedia.org/wiki/%D0%A0%D0%BE%D0%B4%D0%B8%D0%BE%D0%BD%D0%BE%D0%B2%D0%BE-%D0%9D%D0%B5%D1%81%D0%B2%D0%B5%D1%82%D0%B0%D0%B9%D1%81%D0%BA%D0%B8%D0%B9_%D1%80%D0%B0%D0%B9%D0%BE%D0%BD"/>
    <hyperlink ref="C141" r:id="rId60" tooltip="Сальский район" display="https://ru.wikipedia.org/wiki/%D0%A1%D0%B0%D0%BB%D1%8C%D1%81%D0%BA%D0%B8%D0%B9_%D1%80%D0%B0%D0%B9%D0%BE%D0%BD"/>
    <hyperlink ref="C142" r:id="rId61" tooltip="Сальский район" display="https://ru.wikipedia.org/wiki/%D0%A1%D0%B0%D0%BB%D1%8C%D1%81%D0%BA%D0%B8%D0%B9_%D1%80%D0%B0%D0%B9%D0%BE%D0%BD"/>
    <hyperlink ref="C143" r:id="rId62" tooltip="Семикаракорский район" display="https://ru.wikipedia.org/wiki/%D0%A1%D0%B5%D0%BC%D0%B8%D0%BA%D0%B0%D1%80%D0%B0%D0%BA%D0%BE%D1%80%D1%81%D0%BA%D0%B8%D0%B9_%D1%80%D0%B0%D0%B9%D0%BE%D0%BD"/>
    <hyperlink ref="C144" r:id="rId63" tooltip="Семикаракорский район" display="https://ru.wikipedia.org/wiki/%D0%A1%D0%B5%D0%BC%D0%B8%D0%BA%D0%B0%D1%80%D0%B0%D0%BA%D0%BE%D1%80%D1%81%D0%BA%D0%B8%D0%B9_%D1%80%D0%B0%D0%B9%D0%BE%D0%BD"/>
    <hyperlink ref="C145" r:id="rId64" tooltip="Советский район (Ростовская область)" display="https://ru.wikipedia.org/wiki/%D0%A1%D0%BE%D0%B2%D0%B5%D1%82%D1%81%D0%BA%D0%B8%D0%B9_%D1%80%D0%B0%D0%B9%D0%BE%D0%BD_(%D0%A0%D0%BE%D1%81%D1%82%D0%BE%D0%B2%D1%81%D0%BA%D0%B0%D1%8F_%D0%BE%D0%B1%D0%BB%D0%B0%D1%81%D1%82%D1%8C)"/>
    <hyperlink ref="C146" r:id="rId65" tooltip="Советский район (Ростовская область)" display="https://ru.wikipedia.org/wiki/%D0%A1%D0%BE%D0%B2%D0%B5%D1%82%D1%81%D0%BA%D0%B8%D0%B9_%D1%80%D0%B0%D0%B9%D0%BE%D0%BD_(%D0%A0%D0%BE%D1%81%D1%82%D0%BE%D0%B2%D1%81%D0%BA%D0%B0%D1%8F_%D0%BE%D0%B1%D0%BB%D0%B0%D1%81%D1%82%D1%8C)"/>
    <hyperlink ref="C147" r:id="rId66" tooltip="Тарасовский район" display="https://ru.wikipedia.org/wiki/%D0%A2%D0%B0%D1%80%D0%B0%D1%81%D0%BE%D0%B2%D1%81%D0%BA%D0%B8%D0%B9_%D1%80%D0%B0%D0%B9%D0%BE%D0%BD"/>
    <hyperlink ref="C148" r:id="rId67" tooltip="Тарасовский район" display="https://ru.wikipedia.org/wiki/%D0%A2%D0%B0%D1%80%D0%B0%D1%81%D0%BE%D0%B2%D1%81%D0%BA%D0%B8%D0%B9_%D1%80%D0%B0%D0%B9%D0%BE%D0%BD"/>
    <hyperlink ref="C149" r:id="rId68" tooltip="Тацинский район" display="https://ru.wikipedia.org/wiki/%D0%A2%D0%B0%D1%86%D0%B8%D0%BD%D1%81%D0%BA%D0%B8%D0%B9_%D1%80%D0%B0%D0%B9%D0%BE%D0%BD"/>
    <hyperlink ref="C150" r:id="rId69" tooltip="Тацинский район" display="https://ru.wikipedia.org/wiki/%D0%A2%D0%B0%D1%86%D0%B8%D0%BD%D1%81%D0%BA%D0%B8%D0%B9_%D1%80%D0%B0%D0%B9%D0%BE%D0%BD"/>
    <hyperlink ref="C151" r:id="rId70" tooltip="Усть-Донецкий район" display="https://ru.wikipedia.org/wiki/%D0%A3%D1%81%D1%82%D1%8C-%D0%94%D0%BE%D0%BD%D0%B5%D1%86%D0%BA%D0%B8%D0%B9_%D1%80%D0%B0%D0%B9%D0%BE%D0%BD"/>
    <hyperlink ref="C152" r:id="rId71" tooltip="Усть-Донецкий район" display="https://ru.wikipedia.org/wiki/%D0%A3%D1%81%D1%82%D1%8C-%D0%94%D0%BE%D0%BD%D0%B5%D1%86%D0%BA%D0%B8%D0%B9_%D1%80%D0%B0%D0%B9%D0%BE%D0%BD"/>
    <hyperlink ref="C153" r:id="rId72" tooltip="Целинский район" display="https://ru.wikipedia.org/wiki/%D0%A6%D0%B5%D0%BB%D0%B8%D0%BD%D1%81%D0%BA%D0%B8%D0%B9_%D1%80%D0%B0%D0%B9%D0%BE%D0%BD"/>
    <hyperlink ref="C154" r:id="rId73" tooltip="Целинский район" display="https://ru.wikipedia.org/wiki/%D0%A6%D0%B5%D0%BB%D0%B8%D0%BD%D1%81%D0%BA%D0%B8%D0%B9_%D1%80%D0%B0%D0%B9%D0%BE%D0%BD"/>
    <hyperlink ref="C155" r:id="rId74" tooltip="Цимлянский район" display="https://ru.wikipedia.org/wiki/%D0%A6%D0%B8%D0%BC%D0%BB%D1%8F%D0%BD%D1%81%D0%BA%D0%B8%D0%B9_%D1%80%D0%B0%D0%B9%D0%BE%D0%BD"/>
    <hyperlink ref="C156" r:id="rId75" tooltip="Цимлянский район" display="https://ru.wikipedia.org/wiki/%D0%A6%D0%B8%D0%BC%D0%BB%D1%8F%D0%BD%D1%81%D0%BA%D0%B8%D0%B9_%D1%80%D0%B0%D0%B9%D0%BE%D0%BD"/>
    <hyperlink ref="C157" r:id="rId76" tooltip="Чертковский район" display="https://ru.wikipedia.org/wiki/%D0%A7%D0%B5%D1%80%D1%82%D0%BA%D0%BE%D0%B2%D1%81%D0%BA%D0%B8%D0%B9_%D1%80%D0%B0%D0%B9%D0%BE%D0%BD"/>
    <hyperlink ref="C158" r:id="rId77" tooltip="Чертковский район" display="https://ru.wikipedia.org/wiki/%D0%A7%D0%B5%D1%80%D1%82%D0%BA%D0%BE%D0%B2%D1%81%D0%BA%D0%B8%D0%B9_%D1%80%D0%B0%D0%B9%D0%BE%D0%BD"/>
    <hyperlink ref="C159" r:id="rId78" tooltip="Шолоховский район" display="https://ru.wikipedia.org/wiki/%D0%A8%D0%BE%D0%BB%D0%BE%D1%85%D0%BE%D0%B2%D1%81%D0%BA%D0%B8%D0%B9_%D1%80%D0%B0%D0%B9%D0%BE%D0%BD"/>
  </hyperlinks>
  <pageMargins left="0.43307086614173229" right="0.43307086614173229" top="0.74803149606299213" bottom="0.74803149606299213" header="0" footer="0"/>
  <pageSetup paperSize="9" scale="45" fitToWidth="0" orientation="portrait" r:id="rId79"/>
  <headerFooter alignWithMargins="0">
    <oddHeader xml:space="preserve">&amp;L&amp;P
</oddHeader>
    <oddFooter>&amp;C&amp;P</oddFooter>
  </headerFooter>
  <rowBreaks count="11" manualBreakCount="11">
    <brk id="69" min="1" max="235" man="1"/>
    <brk id="156" min="1" max="235" man="1"/>
    <brk id="252" min="1" max="235" man="1"/>
    <brk id="515" min="1" max="235" man="1"/>
    <brk id="601" min="1" max="235" man="1"/>
    <brk id="681" min="1" max="235" man="1"/>
    <brk id="769" min="1" max="235" man="1"/>
    <brk id="836" min="1" max="235" man="1"/>
    <brk id="904" min="1" max="235" man="1"/>
    <brk id="986" min="1" max="235" man="1"/>
    <brk id="1051" min="1" max="2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Изображение" ma:contentTypeID="0x0101009148F5A04DDD49CBA7127AADA5FB792B00AADE34325A8B49CDA8BB4DB53328F214003AC1CE1ADC117A48A0D5255D3B3E21CC" ma:contentTypeVersion="1" ma:contentTypeDescription="Отправка изображения." ma:contentTypeScope="" ma:versionID="0ec83d59a4d16d20362c6311b84db3ca">
  <xsd:schema xmlns:xsd="http://www.w3.org/2001/XMLSchema" xmlns:xs="http://www.w3.org/2001/XMLSchema" xmlns:p="http://schemas.microsoft.com/office/2006/metadata/properties" xmlns:ns1="http://schemas.microsoft.com/sharepoint/v3" xmlns:ns2="97800288-84E9-4922-9786-8F6DA4A3BF0D" xmlns:ns3="http://schemas.microsoft.com/sharepoint/v3/fields" targetNamespace="http://schemas.microsoft.com/office/2006/metadata/properties" ma:root="true" ma:fieldsID="6939c45846593286f80112f4715f4ffb" ns1:_="" ns2:_="" ns3:_="">
    <xsd:import namespace="http://schemas.microsoft.com/sharepoint/v3"/>
    <xsd:import namespace="97800288-84E9-4922-9786-8F6DA4A3BF0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Путь URL-адреса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Тип файла" ma:hidden="true" ma:internalName="File_x0020_Type" ma:readOnly="true">
      <xsd:simpleType>
        <xsd:restriction base="dms:Text"/>
      </xsd:simpleType>
    </xsd:element>
    <xsd:element name="HTML_x0020_File_x0020_Type" ma:index="10" nillable="true" ma:displayName="Тип HTML-файла" ma:hidden="true" ma:internalName="HTML_x0020_File_x0020_Type" ma:readOnly="true">
      <xsd:simpleType>
        <xsd:restriction base="dms:Text"/>
      </xsd:simpleType>
    </xsd:element>
    <xsd:element name="FSObjType" ma:index="11" nillable="true" ma:displayName="Тип элемента" ma:hidden="true" ma:list="Docs" ma:internalName="FSObjType" ma:readOnly="true" ma:showField="FSType">
      <xsd:simpleType>
        <xsd:restriction base="dms:Lookup"/>
      </xsd:simpleType>
    </xsd:element>
    <xsd:element name="PublishingStartDate" ma:index="2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2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00288-84E9-4922-9786-8F6DA4A3BF0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Эскиз существует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Изображение для просмотра существует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Ширина" ma:internalName="ImageWidth" ma:readOnly="true">
      <xsd:simpleType>
        <xsd:restriction base="dms:Unknown"/>
      </xsd:simpleType>
    </xsd:element>
    <xsd:element name="ImageWidth" ma:index="22" nillable="true" ma:displayName="Ширина" ma:internalName="ImageWidth" ma:readOnly="true">
      <xsd:simpleType>
        <xsd:restriction base="dms:Unknown"/>
      </xsd:simpleType>
    </xsd:element>
    <xsd:element name="ImageHeight" ma:index="23" nillable="true" ma:displayName="Высота" ma:internalName="ImageHeight" ma:readOnly="true">
      <xsd:simpleType>
        <xsd:restriction base="dms:Unknown"/>
      </xsd:simpleType>
    </xsd:element>
    <xsd:element name="ImageCreateDate" ma:index="26" nillable="true" ma:displayName="Дата создания рисунка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7" nillable="true" ma:displayName="Авторские права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Автор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 ma:index="24" ma:displayName="Заметки"/>
        <xsd:element name="keywords" minOccurs="0" maxOccurs="1" type="xsd:string" ma:index="14" ma:displayName="Ключевые слова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76759F-6F23-4E30-ACCF-51ACD46D5BA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110FA76-6A29-4292-B1E6-41A73DDB98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2A57B8-C436-4C7C-B8FC-822B7A41E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00288-84E9-4922-9786-8F6DA4A3BF0D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01.06.2020 </vt:lpstr>
      <vt:lpstr>'с 01.06.2020 '!Заголовки_для_печати</vt:lpstr>
      <vt:lpstr>'с 01.06.2020 '!Область_печати</vt:lpstr>
    </vt:vector>
  </TitlesOfParts>
  <Company>Lester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НКП СКЖД с 11.09.2017</dc:title>
  <dc:creator>DKrasovsky</dc:creator>
  <cp:keywords>Прайс-лист НКП СКЖД с 11.09.2017</cp:keywords>
  <dc:description>Прайс-лист НКП СКЖД с 11.09.2017</dc:description>
  <cp:lastModifiedBy>Gordeevalv</cp:lastModifiedBy>
  <cp:lastPrinted>2020-05-29T13:47:01Z</cp:lastPrinted>
  <dcterms:created xsi:type="dcterms:W3CDTF">2006-10-26T07:34:33Z</dcterms:created>
  <dcterms:modified xsi:type="dcterms:W3CDTF">2020-06-01T07:10:26Z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</Properties>
</file>